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30" firstSheet="3" activeTab="3"/>
  </bookViews>
  <sheets>
    <sheet name="Табл.1-культ." sheetId="1" r:id="rId1"/>
    <sheet name="таблица 2 КСО" sheetId="10" r:id="rId2"/>
    <sheet name="таблица 3 внут.фин.контр." sheetId="11" r:id="rId3"/>
    <sheet name="таблица 4 земельный контроль" sheetId="7" r:id="rId4"/>
    <sheet name="таблица 5 центр.бух." sheetId="8" r:id="rId5"/>
    <sheet name="табл.6 пов.зп к." sheetId="13" r:id="rId6"/>
    <sheet name="таблица 7 юрист" sheetId="14" r:id="rId7"/>
    <sheet name="Таблица 8 Водоснабжение" sheetId="15" r:id="rId8"/>
    <sheet name="свод" sheetId="17" r:id="rId9"/>
    <sheet name="Лист3" sheetId="3" state="hidden" r:id="rId10"/>
  </sheets>
  <calcPr calcId="125725"/>
</workbook>
</file>

<file path=xl/calcChain.xml><?xml version="1.0" encoding="utf-8"?>
<calcChain xmlns="http://schemas.openxmlformats.org/spreadsheetml/2006/main">
  <c r="E21" i="17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E22"/>
  <c r="D3"/>
  <c r="D29" i="1"/>
  <c r="C21" i="17" s="1"/>
  <c r="D28" i="1"/>
  <c r="C20" i="17"/>
  <c r="D27" i="1"/>
  <c r="C19" i="17"/>
  <c r="D26" i="1"/>
  <c r="C18" i="17"/>
  <c r="D25" i="1"/>
  <c r="C17" i="17"/>
  <c r="D24" i="1"/>
  <c r="C16" i="17"/>
  <c r="D23" i="1"/>
  <c r="C15" i="17"/>
  <c r="D22" i="1"/>
  <c r="C14" i="17"/>
  <c r="D21" i="1"/>
  <c r="C13" i="17"/>
  <c r="D20" i="1"/>
  <c r="C12" i="17"/>
  <c r="D19" i="1"/>
  <c r="C11" i="17"/>
  <c r="D18" i="1"/>
  <c r="C10" i="17"/>
  <c r="D17" i="1"/>
  <c r="C9" i="17"/>
  <c r="D16" i="1"/>
  <c r="C8" i="17"/>
  <c r="D15" i="1"/>
  <c r="C7" i="17"/>
  <c r="D14" i="1"/>
  <c r="C6" i="17"/>
  <c r="D13" i="1"/>
  <c r="C5" i="17"/>
  <c r="D12" i="1"/>
  <c r="C4" i="17"/>
  <c r="D11" i="1"/>
  <c r="C3" i="17"/>
  <c r="C22" s="1"/>
  <c r="C24" s="1"/>
  <c r="E30" i="15"/>
  <c r="D30"/>
  <c r="D29" i="7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30"/>
  <c r="C30"/>
  <c r="D29" i="14"/>
  <c r="D28"/>
  <c r="D27"/>
  <c r="D26"/>
  <c r="D25"/>
  <c r="D23"/>
  <c r="D21"/>
  <c r="D20"/>
  <c r="D19"/>
  <c r="D18"/>
  <c r="D17"/>
  <c r="D16"/>
  <c r="D15"/>
  <c r="D14"/>
  <c r="D13"/>
  <c r="D12"/>
  <c r="C30"/>
  <c r="C30" i="15"/>
  <c r="H30" i="14"/>
  <c r="G30"/>
  <c r="F30"/>
  <c r="C19" i="1"/>
  <c r="F30"/>
  <c r="F30" i="13"/>
  <c r="E30"/>
  <c r="D30"/>
  <c r="D32"/>
  <c r="C30"/>
  <c r="E30" i="1"/>
  <c r="F30" i="10"/>
  <c r="E30"/>
  <c r="F30" i="8"/>
  <c r="E30"/>
  <c r="D30"/>
  <c r="C30"/>
  <c r="F30" i="11"/>
  <c r="E30"/>
  <c r="D30"/>
  <c r="C30"/>
  <c r="D30" i="10"/>
  <c r="C30"/>
  <c r="G30" i="7"/>
  <c r="F30"/>
  <c r="E30"/>
  <c r="D30" i="1"/>
  <c r="D32" s="1"/>
  <c r="C32" i="3"/>
  <c r="C30" i="1"/>
  <c r="C32"/>
  <c r="C32" i="15"/>
  <c r="D22" i="17"/>
  <c r="D30" i="14"/>
  <c r="E12"/>
  <c r="E28"/>
  <c r="E19"/>
  <c r="E21"/>
  <c r="E27"/>
  <c r="E29"/>
  <c r="E20"/>
  <c r="E24"/>
  <c r="E23"/>
  <c r="E18"/>
  <c r="E25"/>
  <c r="E16"/>
  <c r="E22"/>
  <c r="E14"/>
  <c r="E11"/>
  <c r="E30"/>
  <c r="E13"/>
  <c r="E15"/>
  <c r="E17"/>
  <c r="E26"/>
</calcChain>
</file>

<file path=xl/sharedStrings.xml><?xml version="1.0" encoding="utf-8"?>
<sst xmlns="http://schemas.openxmlformats.org/spreadsheetml/2006/main" count="520" uniqueCount="77">
  <si>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</si>
  <si>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</si>
  <si>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</si>
  <si>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</si>
  <si>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</si>
  <si>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</si>
  <si>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</si>
  <si>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</si>
  <si>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</si>
  <si>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</si>
  <si>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</si>
  <si>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</si>
  <si>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</si>
  <si>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</si>
  <si>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</si>
  <si>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</si>
  <si>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</si>
  <si>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</si>
  <si>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</si>
  <si>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</si>
  <si>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</si>
  <si>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</si>
  <si>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</si>
  <si>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</si>
  <si>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</si>
  <si>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</si>
  <si>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</si>
  <si>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</si>
  <si>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</si>
  <si>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</si>
  <si>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</si>
  <si>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</si>
  <si>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</si>
  <si>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</si>
  <si>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</si>
  <si>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</si>
  <si>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</si>
  <si>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</si>
  <si>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</si>
  <si>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</si>
  <si>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</si>
  <si>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</si>
  <si>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</si>
  <si>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</si>
  <si>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</si>
  <si>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</si>
  <si>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</si>
  <si>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</si>
  <si>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 xml:space="preserve">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</si>
  <si>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</si>
  <si>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</si>
  <si>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</si>
  <si>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Таблица 5</t>
  </si>
  <si>
    <t>(руб.)</t>
  </si>
  <si>
    <t>Таблица 2</t>
  </si>
  <si>
    <t>2022 год</t>
  </si>
  <si>
    <t>2024 год</t>
  </si>
  <si>
    <t>Таблица 6</t>
  </si>
  <si>
    <t xml:space="preserve"> Приложение №  13</t>
  </si>
  <si>
    <t>2025 год</t>
  </si>
  <si>
    <t>Таблица 7</t>
  </si>
  <si>
    <t>Таблица 8</t>
  </si>
  <si>
    <t xml:space="preserve"> Приложение № 13</t>
  </si>
  <si>
    <t xml:space="preserve">от 22 декабря 2023 года № </t>
  </si>
  <si>
    <t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</si>
  <si>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2026 год</t>
  </si>
  <si>
    <t>D$30</t>
  </si>
  <si>
    <t>Распределение иных межбюджетных трансфертов, передаваемых районному бюджету из бюджетов поселений на повышение заработной платы работников муниципальных учреждений культуры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</si>
  <si>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</si>
  <si>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</si>
  <si>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внутреннему муниципальному финансовому контролю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</si>
  <si>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</si>
  <si>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органов местного самоуправления поселений Саракташского района по подготовке документов и расчетов, необходимых для составления проекта бюджета, исполнения бюджета, формирования бюджетной отчетности об исполнении бюджета и полномочий по ведению бюджетного учета и формированию бюджетной отчетности администрации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</si>
  <si>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2025, 2026 годов</t>
  </si>
  <si>
    <t>Распределение иных межбюджетных трансфертов, передаваемых районному бюджету из бюджетов поселений на осуществление части переданных полномочий по организации в границах поселения водоснабжения, водоотведения населения на 2024 год и на плановый период 2025, 2026 годов</t>
  </si>
  <si>
    <t xml:space="preserve"> Приложение №  9</t>
  </si>
  <si>
    <t xml:space="preserve">от 21 декабря 2023 года №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</si>
</sst>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1" applyNumberFormat="1" applyFont="1"/>
    <xf numFmtId="165" fontId="3" fillId="0" borderId="0" xfId="1" applyNumberFormat="1" applyFont="1" applyAlignment="1">
      <alignment horizontal="center" wrapText="1"/>
    </xf>
    <xf numFmtId="0" fontId="10" fillId="0" borderId="0" xfId="0" applyFont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/>
    <xf numFmtId="3" fontId="14" fillId="0" borderId="1" xfId="0" applyNumberFormat="1" applyFont="1" applyBorder="1" applyAlignment="1">
      <alignment horizontal="right" wrapText="1"/>
    </xf>
    <xf numFmtId="164" fontId="0" fillId="0" borderId="0" xfId="1" applyFont="1"/>
    <xf numFmtId="0" fontId="2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 wrapText="1"/>
    </xf>
    <xf numFmtId="164" fontId="6" fillId="0" borderId="1" xfId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1" applyNumberFormat="1" applyFont="1" applyFill="1" applyBorder="1"/>
    <xf numFmtId="0" fontId="7" fillId="0" borderId="1" xfId="0" applyFont="1" applyBorder="1"/>
    <xf numFmtId="165" fontId="15" fillId="0" borderId="1" xfId="1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1" applyNumberFormat="1" applyFont="1" applyAlignment="1">
      <alignment horizontal="center" wrapText="1"/>
    </xf>
    <xf numFmtId="164" fontId="9" fillId="0" borderId="0" xfId="1" applyFont="1"/>
    <xf numFmtId="164" fontId="6" fillId="0" borderId="1" xfId="1" applyFont="1" applyBorder="1" applyAlignment="1">
      <alignment horizontal="center"/>
    </xf>
    <xf numFmtId="164" fontId="7" fillId="0" borderId="1" xfId="1" applyFont="1" applyBorder="1"/>
    <xf numFmtId="0" fontId="0" fillId="0" borderId="0" xfId="0" applyAlignment="1">
      <alignment horizontal="right" vertical="center"/>
    </xf>
    <xf numFmtId="164" fontId="0" fillId="0" borderId="0" xfId="0" applyNumberFormat="1"/>
    <xf numFmtId="164" fontId="7" fillId="0" borderId="1" xfId="1" applyFont="1" applyBorder="1" applyAlignment="1">
      <alignment horizontal="center"/>
    </xf>
    <xf numFmtId="4" fontId="6" fillId="0" borderId="1" xfId="1" applyNumberFormat="1" applyFont="1" applyBorder="1"/>
    <xf numFmtId="4" fontId="7" fillId="0" borderId="1" xfId="1" applyNumberFormat="1" applyFont="1" applyBorder="1"/>
    <xf numFmtId="4" fontId="6" fillId="0" borderId="1" xfId="1" applyNumberFormat="1" applyFont="1" applyBorder="1" applyAlignment="1">
      <alignment horizontal="center"/>
    </xf>
    <xf numFmtId="0" fontId="8" fillId="0" borderId="0" xfId="0" applyFont="1" applyAlignment="1">
      <alignment wrapText="1"/>
    </xf>
    <xf numFmtId="4" fontId="0" fillId="0" borderId="1" xfId="0" applyNumberFormat="1" applyBorder="1" applyAlignment="1">
      <alignment horizontal="center" vertical="distributed"/>
    </xf>
    <xf numFmtId="4" fontId="6" fillId="0" borderId="1" xfId="1" applyNumberFormat="1" applyFont="1" applyBorder="1" applyAlignment="1">
      <alignment horizontal="center" vertical="distributed"/>
    </xf>
    <xf numFmtId="4" fontId="7" fillId="0" borderId="1" xfId="1" applyNumberFormat="1" applyFont="1" applyBorder="1" applyAlignment="1">
      <alignment horizontal="center" vertical="distributed"/>
    </xf>
    <xf numFmtId="166" fontId="0" fillId="2" borderId="1" xfId="0" applyNumberFormat="1" applyFill="1" applyBorder="1"/>
    <xf numFmtId="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2" fontId="6" fillId="0" borderId="1" xfId="1" applyNumberFormat="1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left"/>
    </xf>
    <xf numFmtId="0" fontId="8" fillId="0" borderId="0" xfId="0" applyFont="1" applyAlignment="1">
      <alignment horizontal="center" wrapText="1"/>
    </xf>
    <xf numFmtId="0" fontId="13" fillId="0" borderId="0" xfId="0" applyFont="1" applyAlignment="1"/>
    <xf numFmtId="0" fontId="13" fillId="0" borderId="0" xfId="0" quotePrefix="1" applyFont="1" applyAlignment="1"/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opLeftCell="A13" workbookViewId="0">
      <selection activeCell="E1" sqref="E1:F1"/>
    </sheetView>
  </sheetViews>
  <sheetFormatPr defaultRowHeight="12.75"/>
  <cols>
    <col min="1" max="1" width="8.140625" bestFit="1" customWidth="1"/>
    <col min="2" max="2" width="29.85546875" customWidth="1"/>
    <col min="3" max="3" width="0.28515625" style="15" hidden="1" customWidth="1"/>
    <col min="4" max="4" width="17.140625" style="15" customWidth="1"/>
    <col min="5" max="6" width="17" customWidth="1"/>
  </cols>
  <sheetData>
    <row r="1" spans="1:6" ht="15.75" customHeight="1">
      <c r="E1" s="47" t="s">
        <v>75</v>
      </c>
      <c r="F1" s="47"/>
    </row>
    <row r="2" spans="1:6">
      <c r="E2" s="47" t="s">
        <v>48</v>
      </c>
      <c r="F2" s="47"/>
    </row>
    <row r="3" spans="1:6">
      <c r="E3" s="47" t="s">
        <v>22</v>
      </c>
      <c r="F3" s="47"/>
    </row>
    <row r="4" spans="1:6">
      <c r="E4" s="47" t="s">
        <v>63</v>
      </c>
      <c r="F4" s="47"/>
    </row>
    <row r="5" spans="1:6" ht="14.25" customHeight="1"/>
    <row r="6" spans="1:6" ht="93" customHeight="1">
      <c r="A6" s="48" t="s">
        <v>64</v>
      </c>
      <c r="B6" s="48"/>
      <c r="C6" s="48"/>
      <c r="D6" s="48"/>
      <c r="E6" s="48"/>
      <c r="F6" s="48"/>
    </row>
    <row r="7" spans="1:6" ht="24.75" customHeight="1">
      <c r="A7" s="26"/>
      <c r="B7" s="27"/>
      <c r="C7" s="29"/>
      <c r="D7" s="29"/>
      <c r="E7" s="27"/>
      <c r="F7" s="16" t="s">
        <v>49</v>
      </c>
    </row>
    <row r="8" spans="1:6" ht="111" customHeight="1">
      <c r="A8" s="48" t="s">
        <v>68</v>
      </c>
      <c r="B8" s="48"/>
      <c r="C8" s="48"/>
      <c r="D8" s="48"/>
      <c r="E8" s="48"/>
      <c r="F8" s="48"/>
    </row>
    <row r="9" spans="1:6" ht="32.25" customHeight="1">
      <c r="A9" s="1"/>
      <c r="B9" s="1"/>
      <c r="F9" s="32" t="s">
        <v>53</v>
      </c>
    </row>
    <row r="10" spans="1:6" ht="15">
      <c r="A10" s="17" t="s">
        <v>0</v>
      </c>
      <c r="B10" s="18" t="s">
        <v>1</v>
      </c>
      <c r="C10" s="34" t="s">
        <v>55</v>
      </c>
      <c r="D10" s="34" t="s">
        <v>56</v>
      </c>
      <c r="E10" s="34" t="s">
        <v>59</v>
      </c>
      <c r="F10" s="34" t="s">
        <v>65</v>
      </c>
    </row>
    <row r="11" spans="1:6" ht="15">
      <c r="A11" s="21" t="s">
        <v>2</v>
      </c>
      <c r="B11" s="22" t="s">
        <v>23</v>
      </c>
      <c r="C11" s="20">
        <v>1040190</v>
      </c>
      <c r="D11" s="20">
        <f>E11-'табл.6 пов.зп к.'!D11</f>
        <v>1112400</v>
      </c>
      <c r="E11" s="20">
        <v>1362400</v>
      </c>
      <c r="F11" s="20">
        <v>1362400</v>
      </c>
    </row>
    <row r="12" spans="1:6" ht="15">
      <c r="A12" s="21" t="s">
        <v>3</v>
      </c>
      <c r="B12" s="22" t="s">
        <v>24</v>
      </c>
      <c r="C12" s="20">
        <v>1360520</v>
      </c>
      <c r="D12" s="20">
        <f>E12-'табл.6 пов.зп к.'!D12</f>
        <v>1837000</v>
      </c>
      <c r="E12" s="20">
        <v>2253400</v>
      </c>
      <c r="F12" s="20">
        <v>2253400</v>
      </c>
    </row>
    <row r="13" spans="1:6" ht="15">
      <c r="A13" s="21" t="s">
        <v>4</v>
      </c>
      <c r="B13" s="22" t="s">
        <v>41</v>
      </c>
      <c r="C13" s="20">
        <v>2273770</v>
      </c>
      <c r="D13" s="20">
        <f>E13-'табл.6 пов.зп к.'!D13</f>
        <v>3055200</v>
      </c>
      <c r="E13" s="20">
        <v>3746200</v>
      </c>
      <c r="F13" s="20">
        <v>3746200</v>
      </c>
    </row>
    <row r="14" spans="1:6" ht="15">
      <c r="A14" s="21" t="s">
        <v>5</v>
      </c>
      <c r="B14" s="22" t="s">
        <v>25</v>
      </c>
      <c r="C14" s="20">
        <v>2394370</v>
      </c>
      <c r="D14" s="20">
        <f>E14-'табл.6 пов.зп к.'!D14</f>
        <v>3029100</v>
      </c>
      <c r="E14" s="20">
        <v>3715300</v>
      </c>
      <c r="F14" s="20">
        <v>3715300</v>
      </c>
    </row>
    <row r="15" spans="1:6" ht="15">
      <c r="A15" s="21" t="s">
        <v>6</v>
      </c>
      <c r="B15" s="22" t="s">
        <v>26</v>
      </c>
      <c r="C15" s="20">
        <v>1035990</v>
      </c>
      <c r="D15" s="20">
        <f>E15-'табл.6 пов.зп к.'!D15</f>
        <v>844300</v>
      </c>
      <c r="E15" s="20">
        <v>1033200</v>
      </c>
      <c r="F15" s="20">
        <v>1033200</v>
      </c>
    </row>
    <row r="16" spans="1:6" ht="15">
      <c r="A16" s="21" t="s">
        <v>7</v>
      </c>
      <c r="B16" s="22" t="s">
        <v>27</v>
      </c>
      <c r="C16" s="20">
        <v>3685660</v>
      </c>
      <c r="D16" s="20">
        <f>E16-'табл.6 пов.зп к.'!D16</f>
        <v>4771600</v>
      </c>
      <c r="E16" s="20">
        <v>5846400</v>
      </c>
      <c r="F16" s="20">
        <v>5846400</v>
      </c>
    </row>
    <row r="17" spans="1:6" ht="15">
      <c r="A17" s="21" t="s">
        <v>8</v>
      </c>
      <c r="B17" s="22" t="s">
        <v>28</v>
      </c>
      <c r="C17" s="20">
        <v>1395790</v>
      </c>
      <c r="D17" s="20">
        <f>E17-'табл.6 пов.зп к.'!D17</f>
        <v>1890600</v>
      </c>
      <c r="E17" s="20">
        <v>2318400</v>
      </c>
      <c r="F17" s="20">
        <v>2318400</v>
      </c>
    </row>
    <row r="18" spans="1:6" ht="15">
      <c r="A18" s="21" t="s">
        <v>9</v>
      </c>
      <c r="B18" s="22" t="s">
        <v>29</v>
      </c>
      <c r="C18" s="20">
        <v>719220</v>
      </c>
      <c r="D18" s="20">
        <f>E18-'табл.6 пов.зп к.'!D18</f>
        <v>858700</v>
      </c>
      <c r="E18" s="20">
        <v>1051300</v>
      </c>
      <c r="F18" s="20">
        <v>1051300</v>
      </c>
    </row>
    <row r="19" spans="1:6" ht="15">
      <c r="A19" s="21" t="s">
        <v>10</v>
      </c>
      <c r="B19" s="22" t="s">
        <v>30</v>
      </c>
      <c r="C19" s="20">
        <f>1041740-414300</f>
        <v>627440</v>
      </c>
      <c r="D19" s="20">
        <f>E19-'табл.6 пов.зп к.'!D19</f>
        <v>1130900</v>
      </c>
      <c r="E19" s="20">
        <v>1384900</v>
      </c>
      <c r="F19" s="20">
        <v>1384900</v>
      </c>
    </row>
    <row r="20" spans="1:6" ht="15">
      <c r="A20" s="21" t="s">
        <v>11</v>
      </c>
      <c r="B20" s="22" t="s">
        <v>31</v>
      </c>
      <c r="C20" s="20">
        <v>2583000</v>
      </c>
      <c r="D20" s="20">
        <f>E20-'табл.6 пов.зп к.'!D20</f>
        <v>2782400</v>
      </c>
      <c r="E20" s="20">
        <v>3408100</v>
      </c>
      <c r="F20" s="20">
        <v>3408100</v>
      </c>
    </row>
    <row r="21" spans="1:6" ht="15">
      <c r="A21" s="21" t="s">
        <v>12</v>
      </c>
      <c r="B21" s="22" t="s">
        <v>32</v>
      </c>
      <c r="C21" s="20">
        <v>719220</v>
      </c>
      <c r="D21" s="20">
        <f>E21-'табл.6 пов.зп к.'!D21</f>
        <v>1347700</v>
      </c>
      <c r="E21" s="20">
        <v>1653300</v>
      </c>
      <c r="F21" s="20">
        <v>1653300</v>
      </c>
    </row>
    <row r="22" spans="1:6" ht="15">
      <c r="A22" s="21" t="s">
        <v>13</v>
      </c>
      <c r="B22" s="22" t="s">
        <v>33</v>
      </c>
      <c r="C22" s="20">
        <v>3906980</v>
      </c>
      <c r="D22" s="20">
        <f>E22-'табл.6 пов.зп к.'!D22</f>
        <v>5030800</v>
      </c>
      <c r="E22" s="20">
        <v>6169600</v>
      </c>
      <c r="F22" s="20">
        <v>6169600</v>
      </c>
    </row>
    <row r="23" spans="1:6" ht="15">
      <c r="A23" s="21" t="s">
        <v>14</v>
      </c>
      <c r="B23" s="22" t="s">
        <v>34</v>
      </c>
      <c r="C23" s="20">
        <v>1923240</v>
      </c>
      <c r="D23" s="20">
        <f>E23-'табл.6 пов.зп к.'!D23</f>
        <v>2589700</v>
      </c>
      <c r="E23" s="20">
        <v>3173800</v>
      </c>
      <c r="F23" s="20">
        <v>3173800</v>
      </c>
    </row>
    <row r="24" spans="1:6" ht="15">
      <c r="A24" s="21" t="s">
        <v>15</v>
      </c>
      <c r="B24" s="22" t="s">
        <v>35</v>
      </c>
      <c r="C24" s="20">
        <v>29094740</v>
      </c>
      <c r="D24" s="20">
        <f>E24-'табл.6 пов.зп к.'!D24</f>
        <v>32140100</v>
      </c>
      <c r="E24" s="20">
        <v>38066600</v>
      </c>
      <c r="F24" s="20">
        <v>38066600</v>
      </c>
    </row>
    <row r="25" spans="1:6" ht="15">
      <c r="A25" s="21" t="s">
        <v>16</v>
      </c>
      <c r="B25" s="22" t="s">
        <v>36</v>
      </c>
      <c r="C25" s="20">
        <v>1713430</v>
      </c>
      <c r="D25" s="20">
        <f>E25-'табл.6 пов.зп к.'!D25</f>
        <v>2362500</v>
      </c>
      <c r="E25" s="20">
        <v>2898900</v>
      </c>
      <c r="F25" s="20">
        <v>2898900</v>
      </c>
    </row>
    <row r="26" spans="1:6" ht="15">
      <c r="A26" s="21" t="s">
        <v>17</v>
      </c>
      <c r="B26" s="22" t="s">
        <v>37</v>
      </c>
      <c r="C26" s="20">
        <v>526930</v>
      </c>
      <c r="D26" s="20">
        <f>E26-'табл.6 пов.зп к.'!D26</f>
        <v>430900</v>
      </c>
      <c r="E26" s="20">
        <v>525500</v>
      </c>
      <c r="F26" s="20">
        <v>525500</v>
      </c>
    </row>
    <row r="27" spans="1:6" ht="15">
      <c r="A27" s="21" t="s">
        <v>18</v>
      </c>
      <c r="B27" s="22" t="s">
        <v>38</v>
      </c>
      <c r="C27" s="20">
        <v>1886370</v>
      </c>
      <c r="D27" s="20">
        <f>E27-'табл.6 пов.зп к.'!D27</f>
        <v>2450200</v>
      </c>
      <c r="E27" s="20">
        <v>3003300</v>
      </c>
      <c r="F27" s="20">
        <v>3003300</v>
      </c>
    </row>
    <row r="28" spans="1:6" ht="15">
      <c r="A28" s="21" t="s">
        <v>19</v>
      </c>
      <c r="B28" s="22" t="s">
        <v>39</v>
      </c>
      <c r="C28" s="20">
        <v>7010370</v>
      </c>
      <c r="D28" s="20">
        <f>E28-'табл.6 пов.зп к.'!D28</f>
        <v>7914000</v>
      </c>
      <c r="E28" s="20">
        <v>9719500</v>
      </c>
      <c r="F28" s="20">
        <v>9719500</v>
      </c>
    </row>
    <row r="29" spans="1:6" ht="15">
      <c r="A29" s="21" t="s">
        <v>20</v>
      </c>
      <c r="B29" s="22" t="s">
        <v>40</v>
      </c>
      <c r="C29" s="20">
        <v>1108400</v>
      </c>
      <c r="D29" s="20">
        <f>E29-'табл.6 пов.зп к.'!D29</f>
        <v>1109000</v>
      </c>
      <c r="E29" s="20">
        <v>1357000</v>
      </c>
      <c r="F29" s="20">
        <v>1357000</v>
      </c>
    </row>
    <row r="30" spans="1:6" ht="14.25" customHeight="1">
      <c r="A30" s="24"/>
      <c r="B30" s="24" t="s">
        <v>21</v>
      </c>
      <c r="C30" s="31">
        <f>SUM(C11:C29)</f>
        <v>65005630</v>
      </c>
      <c r="D30" s="31">
        <f>SUM(D11:D29)</f>
        <v>76687100</v>
      </c>
      <c r="E30" s="31">
        <f>SUM(E11:E29)</f>
        <v>92687100</v>
      </c>
      <c r="F30" s="31">
        <f>SUM(F11:F29)</f>
        <v>92687100</v>
      </c>
    </row>
    <row r="31" spans="1:6" hidden="1">
      <c r="C31" s="15">
        <v>21091100</v>
      </c>
      <c r="D31" s="15">
        <v>21091100</v>
      </c>
    </row>
    <row r="32" spans="1:6" hidden="1">
      <c r="C32" s="15">
        <f>C31/C30*100</f>
        <v>32.445035914581553</v>
      </c>
      <c r="D32" s="15">
        <f>D31/D30*100</f>
        <v>27.502800340604871</v>
      </c>
    </row>
  </sheetData>
  <mergeCells count="6">
    <mergeCell ref="E2:F2"/>
    <mergeCell ref="E1:F1"/>
    <mergeCell ref="E3:F3"/>
    <mergeCell ref="E4:F4"/>
    <mergeCell ref="A8:F8"/>
    <mergeCell ref="A6:F6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9" t="s">
        <v>46</v>
      </c>
      <c r="C1" s="50"/>
    </row>
    <row r="2" spans="1:3" ht="15.75">
      <c r="A2" s="4"/>
      <c r="B2" s="51" t="s">
        <v>47</v>
      </c>
      <c r="C2" s="51"/>
    </row>
    <row r="3" spans="1:3" ht="15.75">
      <c r="A3" s="4"/>
      <c r="B3" s="51" t="s">
        <v>22</v>
      </c>
      <c r="C3" s="51"/>
    </row>
    <row r="4" spans="1:3" ht="15.75">
      <c r="A4" s="4"/>
      <c r="B4" s="51" t="s">
        <v>44</v>
      </c>
      <c r="C4" s="51"/>
    </row>
    <row r="5" spans="1:3">
      <c r="A5" s="4"/>
      <c r="B5" s="4"/>
      <c r="C5" s="4"/>
    </row>
    <row r="6" spans="1:3" ht="104.25" customHeight="1">
      <c r="A6" s="52" t="s">
        <v>45</v>
      </c>
      <c r="B6" s="52"/>
      <c r="C6" s="52"/>
    </row>
    <row r="7" spans="1:3" ht="28.5" customHeight="1">
      <c r="A7" s="5"/>
      <c r="B7" s="5"/>
      <c r="C7" s="6" t="s">
        <v>43</v>
      </c>
    </row>
    <row r="8" spans="1:3" ht="117.75" customHeight="1">
      <c r="A8" s="52" t="s">
        <v>50</v>
      </c>
      <c r="B8" s="52"/>
      <c r="C8" s="52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selection activeCell="E1" sqref="E1:F1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10" ht="15.75" customHeight="1">
      <c r="E1" s="47" t="s">
        <v>75</v>
      </c>
      <c r="F1" s="47"/>
    </row>
    <row r="2" spans="1:10">
      <c r="E2" s="47" t="s">
        <v>48</v>
      </c>
      <c r="F2" s="47"/>
    </row>
    <row r="3" spans="1:10">
      <c r="E3" s="47" t="s">
        <v>22</v>
      </c>
      <c r="F3" s="47"/>
    </row>
    <row r="4" spans="1:10">
      <c r="E4" s="47" t="s">
        <v>63</v>
      </c>
      <c r="F4" s="47"/>
      <c r="G4" s="47"/>
    </row>
    <row r="5" spans="1:10" ht="14.25" customHeight="1">
      <c r="C5" s="2"/>
    </row>
    <row r="6" spans="1:10" ht="93" customHeight="1">
      <c r="A6" s="48" t="s">
        <v>64</v>
      </c>
      <c r="B6" s="48"/>
      <c r="C6" s="48"/>
      <c r="D6" s="48"/>
      <c r="E6" s="48"/>
      <c r="F6" s="48"/>
      <c r="G6" s="38"/>
      <c r="H6" s="38"/>
      <c r="I6" s="38"/>
      <c r="J6" s="38"/>
    </row>
    <row r="7" spans="1:10" ht="24.75" customHeight="1">
      <c r="A7" s="26"/>
      <c r="B7" s="27"/>
      <c r="C7" s="28" t="s">
        <v>49</v>
      </c>
      <c r="D7" s="29"/>
      <c r="E7" s="27"/>
      <c r="F7" s="16" t="s">
        <v>54</v>
      </c>
    </row>
    <row r="8" spans="1:10" ht="111" customHeight="1">
      <c r="A8" s="48" t="s">
        <v>69</v>
      </c>
      <c r="B8" s="48"/>
      <c r="C8" s="48"/>
      <c r="D8" s="48"/>
      <c r="E8" s="48"/>
      <c r="F8" s="48"/>
    </row>
    <row r="9" spans="1:10" ht="32.25" customHeight="1">
      <c r="A9" s="1"/>
      <c r="B9" s="1"/>
      <c r="C9" s="3"/>
      <c r="F9" s="32" t="s">
        <v>53</v>
      </c>
    </row>
    <row r="10" spans="1:10" ht="15">
      <c r="A10" s="17" t="s">
        <v>0</v>
      </c>
      <c r="B10" s="18" t="s">
        <v>1</v>
      </c>
      <c r="C10" s="19" t="s">
        <v>42</v>
      </c>
      <c r="D10" s="34" t="s">
        <v>56</v>
      </c>
      <c r="E10" s="34" t="s">
        <v>59</v>
      </c>
      <c r="F10" s="34" t="s">
        <v>65</v>
      </c>
    </row>
    <row r="11" spans="1:10" ht="15">
      <c r="A11" s="21" t="s">
        <v>2</v>
      </c>
      <c r="B11" s="22" t="s">
        <v>23</v>
      </c>
      <c r="C11" s="23">
        <v>545200</v>
      </c>
      <c r="D11" s="39">
        <v>14165</v>
      </c>
      <c r="E11" s="39">
        <v>14165</v>
      </c>
      <c r="F11" s="39">
        <v>14165</v>
      </c>
    </row>
    <row r="12" spans="1:10" ht="15">
      <c r="A12" s="21" t="s">
        <v>3</v>
      </c>
      <c r="B12" s="22" t="s">
        <v>24</v>
      </c>
      <c r="C12" s="23">
        <v>796300</v>
      </c>
      <c r="D12" s="39">
        <v>20613</v>
      </c>
      <c r="E12" s="39">
        <v>20613</v>
      </c>
      <c r="F12" s="39">
        <v>20613</v>
      </c>
    </row>
    <row r="13" spans="1:10" ht="15">
      <c r="A13" s="21" t="s">
        <v>4</v>
      </c>
      <c r="B13" s="22" t="s">
        <v>41</v>
      </c>
      <c r="C13" s="23">
        <v>1722400</v>
      </c>
      <c r="D13" s="39">
        <v>38874</v>
      </c>
      <c r="E13" s="39">
        <v>38874</v>
      </c>
      <c r="F13" s="39">
        <v>38874</v>
      </c>
    </row>
    <row r="14" spans="1:10" ht="15">
      <c r="A14" s="21" t="s">
        <v>5</v>
      </c>
      <c r="B14" s="22" t="s">
        <v>25</v>
      </c>
      <c r="C14" s="23">
        <v>1364400</v>
      </c>
      <c r="D14" s="39">
        <v>47449</v>
      </c>
      <c r="E14" s="39">
        <v>47449</v>
      </c>
      <c r="F14" s="39">
        <v>47449</v>
      </c>
    </row>
    <row r="15" spans="1:10" ht="15">
      <c r="A15" s="21" t="s">
        <v>6</v>
      </c>
      <c r="B15" s="22" t="s">
        <v>26</v>
      </c>
      <c r="C15" s="23">
        <v>593500</v>
      </c>
      <c r="D15" s="39">
        <v>23165</v>
      </c>
      <c r="E15" s="39">
        <v>23165</v>
      </c>
      <c r="F15" s="39">
        <v>23165</v>
      </c>
    </row>
    <row r="16" spans="1:10" ht="15">
      <c r="A16" s="21" t="s">
        <v>7</v>
      </c>
      <c r="B16" s="22" t="s">
        <v>27</v>
      </c>
      <c r="C16" s="23">
        <v>2184200</v>
      </c>
      <c r="D16" s="39">
        <v>62405</v>
      </c>
      <c r="E16" s="39">
        <v>62405</v>
      </c>
      <c r="F16" s="39">
        <v>62405</v>
      </c>
    </row>
    <row r="17" spans="1:6" ht="15">
      <c r="A17" s="21" t="s">
        <v>8</v>
      </c>
      <c r="B17" s="22" t="s">
        <v>28</v>
      </c>
      <c r="C17" s="23">
        <v>808000</v>
      </c>
      <c r="D17" s="39">
        <v>30234</v>
      </c>
      <c r="E17" s="39">
        <v>30234</v>
      </c>
      <c r="F17" s="39">
        <v>30234</v>
      </c>
    </row>
    <row r="18" spans="1:6" ht="15">
      <c r="A18" s="21" t="s">
        <v>9</v>
      </c>
      <c r="B18" s="22" t="s">
        <v>29</v>
      </c>
      <c r="C18" s="23">
        <v>419200</v>
      </c>
      <c r="D18" s="39">
        <v>9256</v>
      </c>
      <c r="E18" s="39">
        <v>9256</v>
      </c>
      <c r="F18" s="39">
        <v>9256</v>
      </c>
    </row>
    <row r="19" spans="1:6" ht="15">
      <c r="A19" s="21" t="s">
        <v>10</v>
      </c>
      <c r="B19" s="22" t="s">
        <v>30</v>
      </c>
      <c r="C19" s="23">
        <v>717700</v>
      </c>
      <c r="D19" s="39">
        <v>17504</v>
      </c>
      <c r="E19" s="39">
        <v>17504</v>
      </c>
      <c r="F19" s="39">
        <v>17504</v>
      </c>
    </row>
    <row r="20" spans="1:6" ht="15">
      <c r="A20" s="21" t="s">
        <v>11</v>
      </c>
      <c r="B20" s="22" t="s">
        <v>31</v>
      </c>
      <c r="C20" s="23">
        <v>1981000</v>
      </c>
      <c r="D20" s="39">
        <v>43063</v>
      </c>
      <c r="E20" s="39">
        <v>43063</v>
      </c>
      <c r="F20" s="39">
        <v>43063</v>
      </c>
    </row>
    <row r="21" spans="1:6" ht="15">
      <c r="A21" s="21" t="s">
        <v>12</v>
      </c>
      <c r="B21" s="22" t="s">
        <v>32</v>
      </c>
      <c r="C21" s="23">
        <v>385900</v>
      </c>
      <c r="D21" s="39">
        <v>16227</v>
      </c>
      <c r="E21" s="39">
        <v>16227</v>
      </c>
      <c r="F21" s="39">
        <v>16227</v>
      </c>
    </row>
    <row r="22" spans="1:6" ht="15">
      <c r="A22" s="21" t="s">
        <v>13</v>
      </c>
      <c r="B22" s="22" t="s">
        <v>33</v>
      </c>
      <c r="C22" s="23">
        <v>2584000</v>
      </c>
      <c r="D22" s="39">
        <v>94314</v>
      </c>
      <c r="E22" s="39">
        <v>94314</v>
      </c>
      <c r="F22" s="39">
        <v>94314</v>
      </c>
    </row>
    <row r="23" spans="1:6" ht="15">
      <c r="A23" s="21" t="s">
        <v>14</v>
      </c>
      <c r="B23" s="22" t="s">
        <v>34</v>
      </c>
      <c r="C23" s="23">
        <v>1247800</v>
      </c>
      <c r="D23" s="39">
        <v>37434</v>
      </c>
      <c r="E23" s="39">
        <v>37434</v>
      </c>
      <c r="F23" s="39">
        <v>37434</v>
      </c>
    </row>
    <row r="24" spans="1:6" ht="15">
      <c r="A24" s="21" t="s">
        <v>15</v>
      </c>
      <c r="B24" s="22" t="s">
        <v>35</v>
      </c>
      <c r="C24" s="23">
        <v>27815000</v>
      </c>
      <c r="D24" s="40">
        <v>0</v>
      </c>
      <c r="E24" s="40">
        <v>0</v>
      </c>
      <c r="F24" s="40">
        <v>0</v>
      </c>
    </row>
    <row r="25" spans="1:6" ht="15">
      <c r="A25" s="21" t="s">
        <v>16</v>
      </c>
      <c r="B25" s="22" t="s">
        <v>36</v>
      </c>
      <c r="C25" s="23">
        <v>769700</v>
      </c>
      <c r="D25" s="40">
        <v>32198</v>
      </c>
      <c r="E25" s="40">
        <v>32198</v>
      </c>
      <c r="F25" s="40">
        <v>32198</v>
      </c>
    </row>
    <row r="26" spans="1:6" ht="15">
      <c r="A26" s="21" t="s">
        <v>17</v>
      </c>
      <c r="B26" s="22" t="s">
        <v>37</v>
      </c>
      <c r="C26" s="23">
        <v>298700</v>
      </c>
      <c r="D26" s="40">
        <v>13413</v>
      </c>
      <c r="E26" s="40">
        <v>13413</v>
      </c>
      <c r="F26" s="40">
        <v>13413</v>
      </c>
    </row>
    <row r="27" spans="1:6" ht="15">
      <c r="A27" s="21" t="s">
        <v>18</v>
      </c>
      <c r="B27" s="22" t="s">
        <v>38</v>
      </c>
      <c r="C27" s="23">
        <v>1124800</v>
      </c>
      <c r="D27" s="40">
        <v>89241</v>
      </c>
      <c r="E27" s="40">
        <v>89241</v>
      </c>
      <c r="F27" s="40">
        <v>89241</v>
      </c>
    </row>
    <row r="28" spans="1:6" ht="15">
      <c r="A28" s="21" t="s">
        <v>19</v>
      </c>
      <c r="B28" s="22" t="s">
        <v>39</v>
      </c>
      <c r="C28" s="23">
        <v>5472100</v>
      </c>
      <c r="D28" s="40">
        <v>116797</v>
      </c>
      <c r="E28" s="40">
        <v>116797</v>
      </c>
      <c r="F28" s="40">
        <v>116797</v>
      </c>
    </row>
    <row r="29" spans="1:6" ht="15">
      <c r="A29" s="21" t="s">
        <v>20</v>
      </c>
      <c r="B29" s="22" t="s">
        <v>40</v>
      </c>
      <c r="C29" s="23">
        <v>599000</v>
      </c>
      <c r="D29" s="40">
        <v>25325</v>
      </c>
      <c r="E29" s="40">
        <v>25325</v>
      </c>
      <c r="F29" s="40">
        <v>25325</v>
      </c>
    </row>
    <row r="30" spans="1:6" ht="14.25">
      <c r="A30" s="24"/>
      <c r="B30" s="24" t="s">
        <v>21</v>
      </c>
      <c r="C30" s="25">
        <f>SUM(C11:C29)</f>
        <v>51428900</v>
      </c>
      <c r="D30" s="41">
        <f>SUM(D11:D29)</f>
        <v>731677</v>
      </c>
      <c r="E30" s="41">
        <f>SUM(E11:E29)</f>
        <v>731677</v>
      </c>
      <c r="F30" s="41">
        <f>SUM(F11:F29)</f>
        <v>731677</v>
      </c>
    </row>
  </sheetData>
  <mergeCells count="6">
    <mergeCell ref="E1:F1"/>
    <mergeCell ref="E2:F2"/>
    <mergeCell ref="E3:F3"/>
    <mergeCell ref="A8:F8"/>
    <mergeCell ref="A6:F6"/>
    <mergeCell ref="E4:G4"/>
  </mergeCells>
  <pageMargins left="1.1811023622047245" right="0.59055118110236227" top="0.59055118110236227" bottom="0.59055118110236227" header="0.31496062992125984" footer="0.31496062992125984"/>
  <pageSetup paperSize="9" scale="8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topLeftCell="A7" workbookViewId="0">
      <selection activeCell="A9" sqref="A9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10" ht="15.75" customHeight="1">
      <c r="E1" s="47" t="s">
        <v>58</v>
      </c>
      <c r="F1" s="47"/>
    </row>
    <row r="2" spans="1:10">
      <c r="E2" s="47" t="s">
        <v>48</v>
      </c>
      <c r="F2" s="47"/>
    </row>
    <row r="3" spans="1:10">
      <c r="E3" s="47" t="s">
        <v>22</v>
      </c>
      <c r="F3" s="47"/>
    </row>
    <row r="4" spans="1:10">
      <c r="E4" s="47" t="s">
        <v>63</v>
      </c>
      <c r="F4" s="47"/>
      <c r="G4" s="47"/>
    </row>
    <row r="5" spans="1:10" ht="14.25" customHeight="1">
      <c r="C5" s="2"/>
    </row>
    <row r="6" spans="1:10" ht="93" customHeight="1">
      <c r="A6" s="48" t="s">
        <v>64</v>
      </c>
      <c r="B6" s="48"/>
      <c r="C6" s="48"/>
      <c r="D6" s="48"/>
      <c r="E6" s="48"/>
      <c r="F6" s="48"/>
      <c r="G6" s="38"/>
      <c r="H6" s="38"/>
      <c r="I6" s="38"/>
      <c r="J6" s="38"/>
    </row>
    <row r="7" spans="1:10" ht="24.75" customHeight="1">
      <c r="A7" s="26"/>
      <c r="B7" s="27"/>
      <c r="C7" s="28" t="s">
        <v>49</v>
      </c>
      <c r="D7" s="29"/>
      <c r="E7" s="27"/>
      <c r="F7" s="16" t="s">
        <v>43</v>
      </c>
    </row>
    <row r="8" spans="1:10" ht="127.5" customHeight="1">
      <c r="A8" s="48" t="s">
        <v>70</v>
      </c>
      <c r="B8" s="48"/>
      <c r="C8" s="48"/>
      <c r="D8" s="48"/>
      <c r="E8" s="48"/>
      <c r="F8" s="48"/>
    </row>
    <row r="9" spans="1:10" ht="32.25" customHeight="1">
      <c r="A9" s="1"/>
      <c r="B9" s="1"/>
      <c r="C9" s="3"/>
      <c r="F9" s="32" t="s">
        <v>53</v>
      </c>
    </row>
    <row r="10" spans="1:10" ht="15">
      <c r="A10" s="17" t="s">
        <v>0</v>
      </c>
      <c r="B10" s="18" t="s">
        <v>1</v>
      </c>
      <c r="C10" s="19" t="s">
        <v>42</v>
      </c>
      <c r="D10" s="34" t="s">
        <v>56</v>
      </c>
      <c r="E10" s="34" t="s">
        <v>59</v>
      </c>
      <c r="F10" s="34" t="s">
        <v>65</v>
      </c>
    </row>
    <row r="11" spans="1:10" ht="15">
      <c r="A11" s="21" t="s">
        <v>2</v>
      </c>
      <c r="B11" s="22" t="s">
        <v>23</v>
      </c>
      <c r="C11" s="23">
        <v>545200</v>
      </c>
      <c r="D11" s="35">
        <v>0</v>
      </c>
      <c r="E11" s="35">
        <v>0</v>
      </c>
      <c r="F11" s="35">
        <v>0</v>
      </c>
    </row>
    <row r="12" spans="1:10" ht="15">
      <c r="A12" s="21" t="s">
        <v>3</v>
      </c>
      <c r="B12" s="22" t="s">
        <v>24</v>
      </c>
      <c r="C12" s="23">
        <v>796300</v>
      </c>
      <c r="D12" s="35">
        <v>1140.46</v>
      </c>
      <c r="E12" s="35">
        <v>0</v>
      </c>
      <c r="F12" s="35">
        <v>0</v>
      </c>
    </row>
    <row r="13" spans="1:10" ht="15">
      <c r="A13" s="21" t="s">
        <v>4</v>
      </c>
      <c r="B13" s="22" t="s">
        <v>41</v>
      </c>
      <c r="C13" s="23">
        <v>1722400</v>
      </c>
      <c r="D13" s="35">
        <v>0</v>
      </c>
      <c r="E13" s="35">
        <v>0</v>
      </c>
      <c r="F13" s="35">
        <v>0</v>
      </c>
    </row>
    <row r="14" spans="1:10" ht="15">
      <c r="A14" s="21" t="s">
        <v>5</v>
      </c>
      <c r="B14" s="22" t="s">
        <v>25</v>
      </c>
      <c r="C14" s="23">
        <v>1364400</v>
      </c>
      <c r="D14" s="35">
        <v>0</v>
      </c>
      <c r="E14" s="35">
        <v>0</v>
      </c>
      <c r="F14" s="35">
        <v>0</v>
      </c>
    </row>
    <row r="15" spans="1:10" ht="15">
      <c r="A15" s="21" t="s">
        <v>6</v>
      </c>
      <c r="B15" s="22" t="s">
        <v>26</v>
      </c>
      <c r="C15" s="23">
        <v>593500</v>
      </c>
      <c r="D15" s="35">
        <v>0</v>
      </c>
      <c r="E15" s="35">
        <v>0</v>
      </c>
      <c r="F15" s="35">
        <v>0</v>
      </c>
    </row>
    <row r="16" spans="1:10" ht="15">
      <c r="A16" s="21" t="s">
        <v>7</v>
      </c>
      <c r="B16" s="22" t="s">
        <v>27</v>
      </c>
      <c r="C16" s="23">
        <v>2184200</v>
      </c>
      <c r="D16" s="35">
        <v>2978.25</v>
      </c>
      <c r="E16" s="35">
        <v>0</v>
      </c>
      <c r="F16" s="35">
        <v>0</v>
      </c>
    </row>
    <row r="17" spans="1:6" ht="15">
      <c r="A17" s="21" t="s">
        <v>8</v>
      </c>
      <c r="B17" s="22" t="s">
        <v>28</v>
      </c>
      <c r="C17" s="23">
        <v>808000</v>
      </c>
      <c r="D17" s="35">
        <v>1563.57</v>
      </c>
      <c r="E17" s="35">
        <v>0</v>
      </c>
      <c r="F17" s="35">
        <v>0</v>
      </c>
    </row>
    <row r="18" spans="1:6" ht="15">
      <c r="A18" s="21" t="s">
        <v>9</v>
      </c>
      <c r="B18" s="22" t="s">
        <v>29</v>
      </c>
      <c r="C18" s="23">
        <v>419200</v>
      </c>
      <c r="D18" s="35">
        <v>0</v>
      </c>
      <c r="E18" s="35">
        <v>0</v>
      </c>
      <c r="F18" s="35">
        <v>0</v>
      </c>
    </row>
    <row r="19" spans="1:6" ht="15">
      <c r="A19" s="21" t="s">
        <v>10</v>
      </c>
      <c r="B19" s="22" t="s">
        <v>30</v>
      </c>
      <c r="C19" s="23">
        <v>717700</v>
      </c>
      <c r="D19" s="35">
        <v>0</v>
      </c>
      <c r="E19" s="35">
        <v>0</v>
      </c>
      <c r="F19" s="35">
        <v>0</v>
      </c>
    </row>
    <row r="20" spans="1:6" ht="15">
      <c r="A20" s="21" t="s">
        <v>11</v>
      </c>
      <c r="B20" s="22" t="s">
        <v>31</v>
      </c>
      <c r="C20" s="23">
        <v>1981000</v>
      </c>
      <c r="D20" s="35">
        <v>0</v>
      </c>
      <c r="E20" s="35">
        <v>0</v>
      </c>
      <c r="F20" s="35">
        <v>0</v>
      </c>
    </row>
    <row r="21" spans="1:6" ht="15">
      <c r="A21" s="21" t="s">
        <v>12</v>
      </c>
      <c r="B21" s="22" t="s">
        <v>32</v>
      </c>
      <c r="C21" s="23">
        <v>385900</v>
      </c>
      <c r="D21" s="35">
        <v>0</v>
      </c>
      <c r="E21" s="35">
        <v>0</v>
      </c>
      <c r="F21" s="35">
        <v>0</v>
      </c>
    </row>
    <row r="22" spans="1:6" ht="15">
      <c r="A22" s="21" t="s">
        <v>13</v>
      </c>
      <c r="B22" s="22" t="s">
        <v>33</v>
      </c>
      <c r="C22" s="23">
        <v>2584000</v>
      </c>
      <c r="D22" s="35">
        <v>0</v>
      </c>
      <c r="E22" s="35">
        <v>0</v>
      </c>
      <c r="F22" s="35">
        <v>0</v>
      </c>
    </row>
    <row r="23" spans="1:6" ht="15">
      <c r="A23" s="21" t="s">
        <v>14</v>
      </c>
      <c r="B23" s="22" t="s">
        <v>34</v>
      </c>
      <c r="C23" s="23">
        <v>1247800</v>
      </c>
      <c r="D23" s="35">
        <v>1880.18</v>
      </c>
      <c r="E23" s="35">
        <v>0</v>
      </c>
      <c r="F23" s="35">
        <v>0</v>
      </c>
    </row>
    <row r="24" spans="1:6" ht="15">
      <c r="A24" s="21" t="s">
        <v>15</v>
      </c>
      <c r="B24" s="22" t="s">
        <v>35</v>
      </c>
      <c r="C24" s="23">
        <v>27815000</v>
      </c>
      <c r="D24" s="35">
        <v>0</v>
      </c>
      <c r="E24" s="35">
        <v>0</v>
      </c>
      <c r="F24" s="35">
        <v>0</v>
      </c>
    </row>
    <row r="25" spans="1:6" ht="15">
      <c r="A25" s="21" t="s">
        <v>16</v>
      </c>
      <c r="B25" s="22" t="s">
        <v>36</v>
      </c>
      <c r="C25" s="23">
        <v>769700</v>
      </c>
      <c r="D25" s="35">
        <v>0</v>
      </c>
      <c r="E25" s="35">
        <v>0</v>
      </c>
      <c r="F25" s="35">
        <v>0</v>
      </c>
    </row>
    <row r="26" spans="1:6" ht="15">
      <c r="A26" s="21" t="s">
        <v>17</v>
      </c>
      <c r="B26" s="22" t="s">
        <v>37</v>
      </c>
      <c r="C26" s="23">
        <v>298700</v>
      </c>
      <c r="D26" s="35">
        <v>823.85</v>
      </c>
      <c r="E26" s="35">
        <v>0</v>
      </c>
      <c r="F26" s="35">
        <v>0</v>
      </c>
    </row>
    <row r="27" spans="1:6" ht="15">
      <c r="A27" s="21" t="s">
        <v>18</v>
      </c>
      <c r="B27" s="22" t="s">
        <v>38</v>
      </c>
      <c r="C27" s="23">
        <v>1124800</v>
      </c>
      <c r="D27" s="35">
        <v>0</v>
      </c>
      <c r="E27" s="35">
        <v>0</v>
      </c>
      <c r="F27" s="35">
        <v>0</v>
      </c>
    </row>
    <row r="28" spans="1:6" ht="15">
      <c r="A28" s="21" t="s">
        <v>19</v>
      </c>
      <c r="B28" s="22" t="s">
        <v>39</v>
      </c>
      <c r="C28" s="23">
        <v>5472100</v>
      </c>
      <c r="D28" s="35">
        <v>0</v>
      </c>
      <c r="E28" s="35">
        <v>0</v>
      </c>
      <c r="F28" s="35">
        <v>0</v>
      </c>
    </row>
    <row r="29" spans="1:6" ht="15">
      <c r="A29" s="21" t="s">
        <v>20</v>
      </c>
      <c r="B29" s="22" t="s">
        <v>40</v>
      </c>
      <c r="C29" s="23">
        <v>599000</v>
      </c>
      <c r="D29" s="35">
        <v>0</v>
      </c>
      <c r="E29" s="35">
        <v>0</v>
      </c>
      <c r="F29" s="35">
        <v>0</v>
      </c>
    </row>
    <row r="30" spans="1:6" ht="14.25">
      <c r="A30" s="24"/>
      <c r="B30" s="24" t="s">
        <v>21</v>
      </c>
      <c r="C30" s="25">
        <f>SUM(C11:C29)</f>
        <v>51428900</v>
      </c>
      <c r="D30" s="36">
        <f>SUM(D11:D29)</f>
        <v>8386.31</v>
      </c>
      <c r="E30" s="36">
        <f>SUM(E11:E29)</f>
        <v>0</v>
      </c>
      <c r="F30" s="36">
        <f>SUM(F11:F29)</f>
        <v>0</v>
      </c>
    </row>
  </sheetData>
  <mergeCells count="6">
    <mergeCell ref="E1:F1"/>
    <mergeCell ref="E2:F2"/>
    <mergeCell ref="E3:F3"/>
    <mergeCell ref="A8:F8"/>
    <mergeCell ref="A6:F6"/>
    <mergeCell ref="E4:G4"/>
  </mergeCells>
  <pageMargins left="1.1811023622047245" right="0.39370078740157483" top="0.39370078740157483" bottom="0.39370078740157483" header="0.31496062992125984" footer="0.31496062992125984"/>
  <pageSetup paperSize="9" scale="8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workbookViewId="0">
      <selection activeCell="F1" sqref="F1:G1"/>
    </sheetView>
  </sheetViews>
  <sheetFormatPr defaultRowHeight="12.75"/>
  <cols>
    <col min="1" max="1" width="8.140625" bestFit="1" customWidth="1"/>
    <col min="2" max="2" width="29.28515625" customWidth="1"/>
    <col min="3" max="3" width="0.140625" hidden="1" customWidth="1"/>
    <col min="4" max="4" width="14.5703125" hidden="1" customWidth="1"/>
    <col min="5" max="5" width="17.42578125" style="15" customWidth="1"/>
    <col min="6" max="7" width="17" customWidth="1"/>
    <col min="9" max="9" width="13.140625" customWidth="1"/>
    <col min="11" max="11" width="12.5703125" customWidth="1"/>
  </cols>
  <sheetData>
    <row r="1" spans="1:11" ht="15.75" customHeight="1">
      <c r="F1" s="47" t="s">
        <v>58</v>
      </c>
      <c r="G1" s="47"/>
    </row>
    <row r="2" spans="1:11">
      <c r="F2" s="47" t="s">
        <v>48</v>
      </c>
      <c r="G2" s="47"/>
    </row>
    <row r="3" spans="1:11">
      <c r="F3" s="47" t="s">
        <v>22</v>
      </c>
      <c r="G3" s="47"/>
    </row>
    <row r="4" spans="1:11">
      <c r="F4" s="47" t="s">
        <v>63</v>
      </c>
      <c r="G4" s="47"/>
      <c r="H4" s="47"/>
    </row>
    <row r="5" spans="1:11" ht="14.25" customHeight="1"/>
    <row r="6" spans="1:11" ht="88.5" customHeight="1">
      <c r="A6" s="48" t="s">
        <v>64</v>
      </c>
      <c r="B6" s="48"/>
      <c r="C6" s="48"/>
      <c r="D6" s="48"/>
      <c r="E6" s="48"/>
      <c r="F6" s="48"/>
      <c r="G6" s="48"/>
      <c r="H6" s="38"/>
      <c r="I6" s="38"/>
      <c r="J6" s="38"/>
      <c r="K6" s="38"/>
    </row>
    <row r="7" spans="1:11" ht="15" customHeight="1">
      <c r="A7" s="26"/>
      <c r="B7" s="27"/>
      <c r="C7" s="27"/>
      <c r="D7" s="27"/>
      <c r="E7" s="29"/>
      <c r="F7" s="27"/>
      <c r="G7" s="16" t="s">
        <v>51</v>
      </c>
    </row>
    <row r="8" spans="1:11" ht="111.75" customHeight="1">
      <c r="A8" s="48" t="s">
        <v>71</v>
      </c>
      <c r="B8" s="48"/>
      <c r="C8" s="48"/>
      <c r="D8" s="48"/>
      <c r="E8" s="48"/>
      <c r="F8" s="48"/>
      <c r="G8" s="48"/>
    </row>
    <row r="9" spans="1:11" ht="30" customHeight="1">
      <c r="A9" s="1"/>
      <c r="B9" s="1"/>
      <c r="C9" s="1"/>
      <c r="D9" s="1"/>
      <c r="G9" s="32" t="s">
        <v>53</v>
      </c>
    </row>
    <row r="10" spans="1:11" ht="15">
      <c r="A10" s="17" t="s">
        <v>0</v>
      </c>
      <c r="B10" s="18" t="s">
        <v>1</v>
      </c>
      <c r="C10" s="18"/>
      <c r="D10" s="18"/>
      <c r="E10" s="34" t="s">
        <v>56</v>
      </c>
      <c r="F10" s="34" t="s">
        <v>59</v>
      </c>
      <c r="G10" s="34" t="s">
        <v>65</v>
      </c>
      <c r="K10" s="33"/>
    </row>
    <row r="11" spans="1:11" ht="15">
      <c r="A11" s="21" t="s">
        <v>2</v>
      </c>
      <c r="B11" s="22" t="s">
        <v>23</v>
      </c>
      <c r="C11" s="20">
        <v>23400</v>
      </c>
      <c r="D11" s="44">
        <f>C11*1.1081</f>
        <v>25929.54</v>
      </c>
      <c r="E11" s="20">
        <v>25900</v>
      </c>
      <c r="F11" s="20">
        <v>25900</v>
      </c>
      <c r="G11" s="20">
        <v>25900</v>
      </c>
      <c r="K11" s="33"/>
    </row>
    <row r="12" spans="1:11" ht="15">
      <c r="A12" s="21" t="s">
        <v>3</v>
      </c>
      <c r="B12" s="22" t="s">
        <v>24</v>
      </c>
      <c r="C12" s="20">
        <v>17300</v>
      </c>
      <c r="D12" s="44">
        <f t="shared" ref="D12:D29" si="0">C12*1.1081</f>
        <v>19170.13</v>
      </c>
      <c r="E12" s="20">
        <v>19200</v>
      </c>
      <c r="F12" s="20">
        <v>19200</v>
      </c>
      <c r="G12" s="20">
        <v>19200</v>
      </c>
      <c r="K12" s="33"/>
    </row>
    <row r="13" spans="1:11" ht="15">
      <c r="A13" s="21" t="s">
        <v>4</v>
      </c>
      <c r="B13" s="22" t="s">
        <v>41</v>
      </c>
      <c r="C13" s="20">
        <v>49200</v>
      </c>
      <c r="D13" s="44">
        <f t="shared" si="0"/>
        <v>54518.520000000004</v>
      </c>
      <c r="E13" s="20">
        <v>54500</v>
      </c>
      <c r="F13" s="20">
        <v>54500</v>
      </c>
      <c r="G13" s="20">
        <v>54500</v>
      </c>
      <c r="K13" s="33"/>
    </row>
    <row r="14" spans="1:11" ht="15">
      <c r="A14" s="21" t="s">
        <v>5</v>
      </c>
      <c r="B14" s="22" t="s">
        <v>25</v>
      </c>
      <c r="C14" s="20">
        <v>28300</v>
      </c>
      <c r="D14" s="44">
        <f t="shared" si="0"/>
        <v>31359.230000000003</v>
      </c>
      <c r="E14" s="20">
        <v>31400</v>
      </c>
      <c r="F14" s="20">
        <v>31400</v>
      </c>
      <c r="G14" s="20">
        <v>31400</v>
      </c>
      <c r="K14" s="33"/>
    </row>
    <row r="15" spans="1:11" ht="15">
      <c r="A15" s="21" t="s">
        <v>6</v>
      </c>
      <c r="B15" s="22" t="s">
        <v>26</v>
      </c>
      <c r="C15" s="20">
        <v>18300</v>
      </c>
      <c r="D15" s="44">
        <f t="shared" si="0"/>
        <v>20278.230000000003</v>
      </c>
      <c r="E15" s="20">
        <v>20300</v>
      </c>
      <c r="F15" s="20">
        <v>20300</v>
      </c>
      <c r="G15" s="20">
        <v>20300</v>
      </c>
      <c r="K15" s="33"/>
    </row>
    <row r="16" spans="1:11" ht="15">
      <c r="A16" s="21" t="s">
        <v>7</v>
      </c>
      <c r="B16" s="22" t="s">
        <v>27</v>
      </c>
      <c r="C16" s="20">
        <v>58800</v>
      </c>
      <c r="D16" s="44">
        <f t="shared" si="0"/>
        <v>65156.280000000006</v>
      </c>
      <c r="E16" s="20">
        <v>65100</v>
      </c>
      <c r="F16" s="20">
        <v>65100</v>
      </c>
      <c r="G16" s="20">
        <v>65100</v>
      </c>
      <c r="K16" s="33"/>
    </row>
    <row r="17" spans="1:11" ht="15">
      <c r="A17" s="21" t="s">
        <v>8</v>
      </c>
      <c r="B17" s="22" t="s">
        <v>28</v>
      </c>
      <c r="C17" s="20">
        <v>35000</v>
      </c>
      <c r="D17" s="44">
        <f t="shared" si="0"/>
        <v>38783.5</v>
      </c>
      <c r="E17" s="20">
        <v>38800</v>
      </c>
      <c r="F17" s="20">
        <v>38800</v>
      </c>
      <c r="G17" s="20">
        <v>38800</v>
      </c>
      <c r="K17" s="33"/>
    </row>
    <row r="18" spans="1:11" ht="15">
      <c r="A18" s="21" t="s">
        <v>9</v>
      </c>
      <c r="B18" s="22" t="s">
        <v>29</v>
      </c>
      <c r="C18" s="20">
        <v>11300</v>
      </c>
      <c r="D18" s="44">
        <f t="shared" si="0"/>
        <v>12521.53</v>
      </c>
      <c r="E18" s="20">
        <v>12500</v>
      </c>
      <c r="F18" s="20">
        <v>12500</v>
      </c>
      <c r="G18" s="20">
        <v>12500</v>
      </c>
      <c r="K18" s="33"/>
    </row>
    <row r="19" spans="1:11" ht="15">
      <c r="A19" s="21" t="s">
        <v>10</v>
      </c>
      <c r="B19" s="22" t="s">
        <v>30</v>
      </c>
      <c r="C19" s="20">
        <v>18500</v>
      </c>
      <c r="D19" s="44">
        <f t="shared" si="0"/>
        <v>20499.850000000002</v>
      </c>
      <c r="E19" s="20">
        <v>20500</v>
      </c>
      <c r="F19" s="20">
        <v>20500</v>
      </c>
      <c r="G19" s="20">
        <v>20500</v>
      </c>
      <c r="K19" s="33"/>
    </row>
    <row r="20" spans="1:11" ht="15">
      <c r="A20" s="21" t="s">
        <v>11</v>
      </c>
      <c r="B20" s="22" t="s">
        <v>31</v>
      </c>
      <c r="C20" s="20">
        <v>32400</v>
      </c>
      <c r="D20" s="44">
        <f t="shared" si="0"/>
        <v>35902.44</v>
      </c>
      <c r="E20" s="20">
        <v>35900</v>
      </c>
      <c r="F20" s="20">
        <v>35900</v>
      </c>
      <c r="G20" s="20">
        <v>35900</v>
      </c>
      <c r="K20" s="33"/>
    </row>
    <row r="21" spans="1:11" ht="15">
      <c r="A21" s="21" t="s">
        <v>12</v>
      </c>
      <c r="B21" s="22" t="s">
        <v>32</v>
      </c>
      <c r="C21" s="20">
        <v>14700</v>
      </c>
      <c r="D21" s="44">
        <f t="shared" si="0"/>
        <v>16289.070000000002</v>
      </c>
      <c r="E21" s="20">
        <v>16300</v>
      </c>
      <c r="F21" s="20">
        <v>16300</v>
      </c>
      <c r="G21" s="20">
        <v>16300</v>
      </c>
      <c r="K21" s="33"/>
    </row>
    <row r="22" spans="1:11" ht="15">
      <c r="A22" s="21" t="s">
        <v>13</v>
      </c>
      <c r="B22" s="22" t="s">
        <v>33</v>
      </c>
      <c r="C22" s="20">
        <v>92000</v>
      </c>
      <c r="D22" s="44">
        <f t="shared" si="0"/>
        <v>101945.20000000001</v>
      </c>
      <c r="E22" s="20">
        <v>101900</v>
      </c>
      <c r="F22" s="20">
        <v>101900</v>
      </c>
      <c r="G22" s="20">
        <v>101900</v>
      </c>
      <c r="K22" s="33"/>
    </row>
    <row r="23" spans="1:11" ht="15">
      <c r="A23" s="21" t="s">
        <v>14</v>
      </c>
      <c r="B23" s="22" t="s">
        <v>34</v>
      </c>
      <c r="C23" s="20">
        <v>25700</v>
      </c>
      <c r="D23" s="44">
        <f t="shared" si="0"/>
        <v>28478.170000000002</v>
      </c>
      <c r="E23" s="20">
        <v>28500</v>
      </c>
      <c r="F23" s="20">
        <v>28500</v>
      </c>
      <c r="G23" s="20">
        <v>28500</v>
      </c>
      <c r="K23" s="33"/>
    </row>
    <row r="24" spans="1:11" ht="15">
      <c r="A24" s="21" t="s">
        <v>15</v>
      </c>
      <c r="B24" s="22" t="s">
        <v>35</v>
      </c>
      <c r="C24" s="20">
        <v>85700</v>
      </c>
      <c r="D24" s="44">
        <f t="shared" si="0"/>
        <v>94964.170000000013</v>
      </c>
      <c r="E24" s="20">
        <v>95000</v>
      </c>
      <c r="F24" s="20">
        <v>95000</v>
      </c>
      <c r="G24" s="20">
        <v>95000</v>
      </c>
      <c r="K24" s="33"/>
    </row>
    <row r="25" spans="1:11" ht="15">
      <c r="A25" s="21" t="s">
        <v>16</v>
      </c>
      <c r="B25" s="22" t="s">
        <v>36</v>
      </c>
      <c r="C25" s="20">
        <v>34700</v>
      </c>
      <c r="D25" s="44">
        <f t="shared" si="0"/>
        <v>38451.07</v>
      </c>
      <c r="E25" s="20">
        <v>38500</v>
      </c>
      <c r="F25" s="20">
        <v>38500</v>
      </c>
      <c r="G25" s="20">
        <v>38500</v>
      </c>
      <c r="K25" s="33"/>
    </row>
    <row r="26" spans="1:11" ht="15">
      <c r="A26" s="21" t="s">
        <v>17</v>
      </c>
      <c r="B26" s="22" t="s">
        <v>37</v>
      </c>
      <c r="C26" s="20">
        <v>18000</v>
      </c>
      <c r="D26" s="44">
        <f t="shared" si="0"/>
        <v>19945.800000000003</v>
      </c>
      <c r="E26" s="20">
        <v>19900</v>
      </c>
      <c r="F26" s="20">
        <v>19900</v>
      </c>
      <c r="G26" s="20">
        <v>19900</v>
      </c>
      <c r="K26" s="33"/>
    </row>
    <row r="27" spans="1:11" ht="15">
      <c r="A27" s="21" t="s">
        <v>18</v>
      </c>
      <c r="B27" s="22" t="s">
        <v>38</v>
      </c>
      <c r="C27" s="20">
        <v>28500</v>
      </c>
      <c r="D27" s="44">
        <f t="shared" si="0"/>
        <v>31580.850000000002</v>
      </c>
      <c r="E27" s="20">
        <v>31600</v>
      </c>
      <c r="F27" s="20">
        <v>31600</v>
      </c>
      <c r="G27" s="20">
        <v>31600</v>
      </c>
      <c r="K27" s="33"/>
    </row>
    <row r="28" spans="1:11" ht="15">
      <c r="A28" s="21" t="s">
        <v>19</v>
      </c>
      <c r="B28" s="22" t="s">
        <v>39</v>
      </c>
      <c r="C28" s="20">
        <v>65700</v>
      </c>
      <c r="D28" s="44">
        <f t="shared" si="0"/>
        <v>72802.170000000013</v>
      </c>
      <c r="E28" s="20">
        <v>72800</v>
      </c>
      <c r="F28" s="20">
        <v>72800</v>
      </c>
      <c r="G28" s="20">
        <v>72800</v>
      </c>
      <c r="K28" s="33"/>
    </row>
    <row r="29" spans="1:11" ht="15">
      <c r="A29" s="21" t="s">
        <v>20</v>
      </c>
      <c r="B29" s="22" t="s">
        <v>40</v>
      </c>
      <c r="C29" s="20">
        <v>14800</v>
      </c>
      <c r="D29" s="44">
        <f t="shared" si="0"/>
        <v>16399.88</v>
      </c>
      <c r="E29" s="20">
        <v>16400</v>
      </c>
      <c r="F29" s="20">
        <v>16400</v>
      </c>
      <c r="G29" s="20">
        <v>16400</v>
      </c>
      <c r="K29" s="33"/>
    </row>
    <row r="30" spans="1:11" ht="14.25">
      <c r="A30" s="24"/>
      <c r="B30" s="24" t="s">
        <v>21</v>
      </c>
      <c r="C30" s="31">
        <f>SUM(C11:C29)</f>
        <v>672300</v>
      </c>
      <c r="D30" s="31">
        <f>SUM(D11:D29)</f>
        <v>744975.63</v>
      </c>
      <c r="E30" s="31">
        <f>SUM(E11:E29)</f>
        <v>745000</v>
      </c>
      <c r="F30" s="31">
        <f>SUM(F11:F29)</f>
        <v>745000</v>
      </c>
      <c r="G30" s="31">
        <f>SUM(G11:G29)</f>
        <v>745000</v>
      </c>
      <c r="K30" s="33"/>
    </row>
  </sheetData>
  <mergeCells count="6">
    <mergeCell ref="F1:G1"/>
    <mergeCell ref="F2:G2"/>
    <mergeCell ref="F3:G3"/>
    <mergeCell ref="A8:G8"/>
    <mergeCell ref="A6:G6"/>
    <mergeCell ref="F4:H4"/>
  </mergeCells>
  <pageMargins left="1.1811023622047245" right="0.59055118110236227" top="0.59055118110236227" bottom="0.59055118110236227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0"/>
  <sheetViews>
    <sheetView workbookViewId="0">
      <selection activeCell="E1" sqref="E1:F1"/>
    </sheetView>
  </sheetViews>
  <sheetFormatPr defaultRowHeight="12.75"/>
  <cols>
    <col min="1" max="1" width="4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10" ht="15.75" customHeight="1">
      <c r="E1" s="47" t="s">
        <v>62</v>
      </c>
      <c r="F1" s="47"/>
    </row>
    <row r="2" spans="1:10">
      <c r="E2" s="47" t="s">
        <v>48</v>
      </c>
      <c r="F2" s="47"/>
    </row>
    <row r="3" spans="1:10">
      <c r="E3" s="47" t="s">
        <v>22</v>
      </c>
      <c r="F3" s="47"/>
    </row>
    <row r="4" spans="1:10">
      <c r="E4" s="47" t="s">
        <v>63</v>
      </c>
      <c r="F4" s="47"/>
      <c r="G4" s="47"/>
    </row>
    <row r="5" spans="1:10" ht="14.25" customHeight="1">
      <c r="C5" s="2"/>
    </row>
    <row r="6" spans="1:10" ht="93" customHeight="1">
      <c r="A6" s="48" t="s">
        <v>64</v>
      </c>
      <c r="B6" s="48"/>
      <c r="C6" s="48"/>
      <c r="D6" s="48"/>
      <c r="E6" s="48"/>
      <c r="F6" s="48"/>
      <c r="G6" s="38"/>
      <c r="H6" s="38"/>
      <c r="I6" s="38"/>
      <c r="J6" s="38"/>
    </row>
    <row r="7" spans="1:10" ht="24.75" customHeight="1">
      <c r="A7" s="26"/>
      <c r="B7" s="27"/>
      <c r="C7" s="28" t="s">
        <v>49</v>
      </c>
      <c r="D7" s="29"/>
      <c r="E7" s="27"/>
      <c r="F7" s="16" t="s">
        <v>52</v>
      </c>
    </row>
    <row r="8" spans="1:10" ht="168" customHeight="1">
      <c r="A8" s="48" t="s">
        <v>72</v>
      </c>
      <c r="B8" s="48"/>
      <c r="C8" s="48"/>
      <c r="D8" s="48"/>
      <c r="E8" s="48"/>
      <c r="F8" s="48"/>
    </row>
    <row r="9" spans="1:10" ht="33" customHeight="1">
      <c r="A9" s="1"/>
      <c r="B9" s="1"/>
      <c r="C9" s="3"/>
      <c r="F9" s="32" t="s">
        <v>53</v>
      </c>
    </row>
    <row r="10" spans="1:10" ht="30" customHeight="1">
      <c r="A10" s="17" t="s">
        <v>0</v>
      </c>
      <c r="B10" s="18" t="s">
        <v>1</v>
      </c>
      <c r="C10" s="19" t="s">
        <v>42</v>
      </c>
      <c r="D10" s="34" t="s">
        <v>56</v>
      </c>
      <c r="E10" s="34" t="s">
        <v>59</v>
      </c>
      <c r="F10" s="34" t="s">
        <v>65</v>
      </c>
    </row>
    <row r="11" spans="1:10" ht="15">
      <c r="A11" s="21" t="s">
        <v>2</v>
      </c>
      <c r="B11" s="22" t="s">
        <v>23</v>
      </c>
      <c r="C11" s="23">
        <v>545200</v>
      </c>
      <c r="D11" s="30">
        <v>336748</v>
      </c>
      <c r="E11" s="30">
        <v>336602</v>
      </c>
      <c r="F11" s="30">
        <v>336424</v>
      </c>
    </row>
    <row r="12" spans="1:10" ht="15">
      <c r="A12" s="21" t="s">
        <v>3</v>
      </c>
      <c r="B12" s="22" t="s">
        <v>24</v>
      </c>
      <c r="C12" s="23">
        <v>796300</v>
      </c>
      <c r="D12" s="37">
        <v>0</v>
      </c>
      <c r="E12" s="37">
        <v>0</v>
      </c>
      <c r="F12" s="37">
        <v>0</v>
      </c>
    </row>
    <row r="13" spans="1:10" ht="15">
      <c r="A13" s="21" t="s">
        <v>4</v>
      </c>
      <c r="B13" s="22" t="s">
        <v>41</v>
      </c>
      <c r="C13" s="23">
        <v>1722400</v>
      </c>
      <c r="D13" s="37">
        <v>289476</v>
      </c>
      <c r="E13" s="37">
        <v>289476</v>
      </c>
      <c r="F13" s="37">
        <v>289476</v>
      </c>
    </row>
    <row r="14" spans="1:10" ht="15">
      <c r="A14" s="21" t="s">
        <v>5</v>
      </c>
      <c r="B14" s="22" t="s">
        <v>25</v>
      </c>
      <c r="C14" s="23">
        <v>1364400</v>
      </c>
      <c r="D14" s="37">
        <v>0</v>
      </c>
      <c r="E14" s="37">
        <v>0</v>
      </c>
      <c r="F14" s="37">
        <v>0</v>
      </c>
    </row>
    <row r="15" spans="1:10" ht="15">
      <c r="A15" s="21" t="s">
        <v>6</v>
      </c>
      <c r="B15" s="22" t="s">
        <v>26</v>
      </c>
      <c r="C15" s="23">
        <v>593500</v>
      </c>
      <c r="D15" s="30">
        <v>299143</v>
      </c>
      <c r="E15" s="30">
        <v>299707</v>
      </c>
      <c r="F15" s="30">
        <v>300216</v>
      </c>
    </row>
    <row r="16" spans="1:10" ht="15">
      <c r="A16" s="21" t="s">
        <v>7</v>
      </c>
      <c r="B16" s="22" t="s">
        <v>27</v>
      </c>
      <c r="C16" s="23">
        <v>2184200</v>
      </c>
      <c r="D16" s="37">
        <v>0</v>
      </c>
      <c r="E16" s="37">
        <v>0</v>
      </c>
      <c r="F16" s="37">
        <v>0</v>
      </c>
    </row>
    <row r="17" spans="1:6" ht="15">
      <c r="A17" s="21" t="s">
        <v>8</v>
      </c>
      <c r="B17" s="22" t="s">
        <v>28</v>
      </c>
      <c r="C17" s="23">
        <v>808000</v>
      </c>
      <c r="D17" s="37">
        <v>302476</v>
      </c>
      <c r="E17" s="37">
        <v>302476</v>
      </c>
      <c r="F17" s="37">
        <v>302476</v>
      </c>
    </row>
    <row r="18" spans="1:6" ht="15">
      <c r="A18" s="21" t="s">
        <v>9</v>
      </c>
      <c r="B18" s="22" t="s">
        <v>29</v>
      </c>
      <c r="C18" s="23">
        <v>419200</v>
      </c>
      <c r="D18" s="30">
        <v>264403</v>
      </c>
      <c r="E18" s="30">
        <v>264549</v>
      </c>
      <c r="F18" s="30">
        <v>264727</v>
      </c>
    </row>
    <row r="19" spans="1:6" ht="15">
      <c r="A19" s="21" t="s">
        <v>10</v>
      </c>
      <c r="B19" s="22" t="s">
        <v>30</v>
      </c>
      <c r="C19" s="23">
        <v>717700</v>
      </c>
      <c r="D19" s="37">
        <v>0</v>
      </c>
      <c r="E19" s="37">
        <v>0</v>
      </c>
      <c r="F19" s="37">
        <v>0</v>
      </c>
    </row>
    <row r="20" spans="1:6" ht="15">
      <c r="A20" s="21" t="s">
        <v>11</v>
      </c>
      <c r="B20" s="22" t="s">
        <v>31</v>
      </c>
      <c r="C20" s="23">
        <v>1981000</v>
      </c>
      <c r="D20" s="37">
        <v>0</v>
      </c>
      <c r="E20" s="37">
        <v>0</v>
      </c>
      <c r="F20" s="37">
        <v>0</v>
      </c>
    </row>
    <row r="21" spans="1:6" ht="15">
      <c r="A21" s="21" t="s">
        <v>12</v>
      </c>
      <c r="B21" s="22" t="s">
        <v>32</v>
      </c>
      <c r="C21" s="23">
        <v>385900</v>
      </c>
      <c r="D21" s="37">
        <v>0</v>
      </c>
      <c r="E21" s="37">
        <v>0</v>
      </c>
      <c r="F21" s="37">
        <v>0</v>
      </c>
    </row>
    <row r="22" spans="1:6" ht="15">
      <c r="A22" s="21" t="s">
        <v>13</v>
      </c>
      <c r="B22" s="22" t="s">
        <v>33</v>
      </c>
      <c r="C22" s="23">
        <v>2584000</v>
      </c>
      <c r="D22" s="37">
        <v>0</v>
      </c>
      <c r="E22" s="37">
        <v>0</v>
      </c>
      <c r="F22" s="37">
        <v>0</v>
      </c>
    </row>
    <row r="23" spans="1:6" ht="15">
      <c r="A23" s="21" t="s">
        <v>14</v>
      </c>
      <c r="B23" s="22" t="s">
        <v>34</v>
      </c>
      <c r="C23" s="23">
        <v>1247800</v>
      </c>
      <c r="D23" s="37">
        <v>0</v>
      </c>
      <c r="E23" s="37">
        <v>0</v>
      </c>
      <c r="F23" s="37">
        <v>0</v>
      </c>
    </row>
    <row r="24" spans="1:6" ht="15">
      <c r="A24" s="21" t="s">
        <v>15</v>
      </c>
      <c r="B24" s="22" t="s">
        <v>35</v>
      </c>
      <c r="C24" s="23">
        <v>27815000</v>
      </c>
      <c r="D24" s="37">
        <v>0</v>
      </c>
      <c r="E24" s="37">
        <v>0</v>
      </c>
      <c r="F24" s="37">
        <v>0</v>
      </c>
    </row>
    <row r="25" spans="1:6" ht="15">
      <c r="A25" s="21" t="s">
        <v>16</v>
      </c>
      <c r="B25" s="22" t="s">
        <v>36</v>
      </c>
      <c r="C25" s="23">
        <v>769700</v>
      </c>
      <c r="D25" s="37">
        <v>459775</v>
      </c>
      <c r="E25" s="37">
        <v>460159</v>
      </c>
      <c r="F25" s="37">
        <v>459793</v>
      </c>
    </row>
    <row r="26" spans="1:6" ht="15">
      <c r="A26" s="21" t="s">
        <v>17</v>
      </c>
      <c r="B26" s="22" t="s">
        <v>37</v>
      </c>
      <c r="C26" s="23">
        <v>298700</v>
      </c>
      <c r="D26" s="30">
        <v>142876</v>
      </c>
      <c r="E26" s="30">
        <v>142492</v>
      </c>
      <c r="F26" s="30">
        <v>142858</v>
      </c>
    </row>
    <row r="27" spans="1:6" ht="15">
      <c r="A27" s="21" t="s">
        <v>18</v>
      </c>
      <c r="B27" s="22" t="s">
        <v>38</v>
      </c>
      <c r="C27" s="23">
        <v>1124800</v>
      </c>
      <c r="D27" s="37">
        <v>0</v>
      </c>
      <c r="E27" s="37">
        <v>0</v>
      </c>
      <c r="F27" s="37">
        <v>0</v>
      </c>
    </row>
    <row r="28" spans="1:6" ht="15">
      <c r="A28" s="21" t="s">
        <v>19</v>
      </c>
      <c r="B28" s="22" t="s">
        <v>39</v>
      </c>
      <c r="C28" s="23">
        <v>5472100</v>
      </c>
      <c r="D28" s="37">
        <v>0</v>
      </c>
      <c r="E28" s="37">
        <v>0</v>
      </c>
      <c r="F28" s="37">
        <v>0</v>
      </c>
    </row>
    <row r="29" spans="1:6" ht="15">
      <c r="A29" s="21" t="s">
        <v>20</v>
      </c>
      <c r="B29" s="22" t="s">
        <v>40</v>
      </c>
      <c r="C29" s="23">
        <v>599000</v>
      </c>
      <c r="D29" s="30">
        <v>303508</v>
      </c>
      <c r="E29" s="30">
        <v>302944</v>
      </c>
      <c r="F29" s="30">
        <v>302435</v>
      </c>
    </row>
    <row r="30" spans="1:6" ht="14.25">
      <c r="A30" s="24"/>
      <c r="B30" s="24" t="s">
        <v>21</v>
      </c>
      <c r="C30" s="25">
        <f>SUM(C11:C29)</f>
        <v>51428900</v>
      </c>
      <c r="D30" s="34">
        <f>SUM(D11:D29)</f>
        <v>2398405</v>
      </c>
      <c r="E30" s="34">
        <f>SUM(E11:E29)</f>
        <v>2398405</v>
      </c>
      <c r="F30" s="34">
        <f>SUM(F11:F29)</f>
        <v>2398405</v>
      </c>
    </row>
  </sheetData>
  <mergeCells count="6">
    <mergeCell ref="E1:F1"/>
    <mergeCell ref="E2:F2"/>
    <mergeCell ref="E3:F3"/>
    <mergeCell ref="A8:F8"/>
    <mergeCell ref="A6:F6"/>
    <mergeCell ref="E4:G4"/>
  </mergeCells>
  <pageMargins left="1.1811023622047245" right="0.59055118110236227" top="0.59055118110236227" bottom="0.59055118110236227" header="0.31496062992125984" footer="0.31496062992125984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E1" sqref="E1:F1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7" ht="15.75" customHeight="1">
      <c r="E1" s="47" t="s">
        <v>75</v>
      </c>
      <c r="F1" s="47"/>
    </row>
    <row r="2" spans="1:7">
      <c r="E2" s="47" t="s">
        <v>48</v>
      </c>
      <c r="F2" s="47"/>
    </row>
    <row r="3" spans="1:7">
      <c r="E3" s="47" t="s">
        <v>22</v>
      </c>
      <c r="F3" s="47"/>
    </row>
    <row r="4" spans="1:7">
      <c r="E4" s="47" t="s">
        <v>63</v>
      </c>
      <c r="F4" s="47"/>
      <c r="G4" s="47"/>
    </row>
    <row r="5" spans="1:7" ht="14.25" customHeight="1">
      <c r="C5" s="2"/>
    </row>
    <row r="6" spans="1:7" ht="93" customHeight="1">
      <c r="A6" s="48" t="s">
        <v>64</v>
      </c>
      <c r="B6" s="48"/>
      <c r="C6" s="48"/>
      <c r="D6" s="48"/>
      <c r="E6" s="48"/>
      <c r="F6" s="48"/>
    </row>
    <row r="7" spans="1:7" ht="24.75" customHeight="1">
      <c r="A7" s="26"/>
      <c r="B7" s="27"/>
      <c r="C7" s="28" t="s">
        <v>49</v>
      </c>
      <c r="D7" s="29"/>
      <c r="E7" s="27"/>
      <c r="F7" s="16" t="s">
        <v>57</v>
      </c>
    </row>
    <row r="8" spans="1:7" ht="84.75" customHeight="1">
      <c r="A8" s="48" t="s">
        <v>67</v>
      </c>
      <c r="B8" s="48"/>
      <c r="C8" s="48"/>
      <c r="D8" s="48"/>
      <c r="E8" s="48"/>
      <c r="F8" s="48"/>
    </row>
    <row r="9" spans="1:7" ht="32.25" customHeight="1">
      <c r="A9" s="1"/>
      <c r="B9" s="1"/>
      <c r="C9" s="3"/>
      <c r="F9" s="32" t="s">
        <v>53</v>
      </c>
    </row>
    <row r="10" spans="1:7" ht="15">
      <c r="A10" s="17" t="s">
        <v>0</v>
      </c>
      <c r="B10" s="18" t="s">
        <v>1</v>
      </c>
      <c r="C10" s="19" t="s">
        <v>42</v>
      </c>
      <c r="D10" s="34" t="s">
        <v>56</v>
      </c>
      <c r="E10" s="34" t="s">
        <v>59</v>
      </c>
      <c r="F10" s="34" t="s">
        <v>65</v>
      </c>
    </row>
    <row r="11" spans="1:7" ht="15">
      <c r="A11" s="21" t="s">
        <v>2</v>
      </c>
      <c r="B11" s="22" t="s">
        <v>23</v>
      </c>
      <c r="C11" s="23">
        <v>545200</v>
      </c>
      <c r="D11" s="20">
        <v>250000</v>
      </c>
      <c r="E11" s="45">
        <v>0</v>
      </c>
      <c r="F11" s="45">
        <v>0</v>
      </c>
    </row>
    <row r="12" spans="1:7" ht="15">
      <c r="A12" s="21" t="s">
        <v>3</v>
      </c>
      <c r="B12" s="22" t="s">
        <v>24</v>
      </c>
      <c r="C12" s="23">
        <v>796300</v>
      </c>
      <c r="D12" s="20">
        <v>416400</v>
      </c>
      <c r="E12" s="45">
        <v>0</v>
      </c>
      <c r="F12" s="45">
        <v>0</v>
      </c>
    </row>
    <row r="13" spans="1:7" ht="15">
      <c r="A13" s="21" t="s">
        <v>4</v>
      </c>
      <c r="B13" s="22" t="s">
        <v>41</v>
      </c>
      <c r="C13" s="23">
        <v>1722400</v>
      </c>
      <c r="D13" s="20">
        <v>691000</v>
      </c>
      <c r="E13" s="45">
        <v>0</v>
      </c>
      <c r="F13" s="45">
        <v>0</v>
      </c>
    </row>
    <row r="14" spans="1:7" ht="15">
      <c r="A14" s="21" t="s">
        <v>5</v>
      </c>
      <c r="B14" s="22" t="s">
        <v>25</v>
      </c>
      <c r="C14" s="23">
        <v>1364400</v>
      </c>
      <c r="D14" s="20">
        <v>686200</v>
      </c>
      <c r="E14" s="45">
        <v>0</v>
      </c>
      <c r="F14" s="45">
        <v>0</v>
      </c>
    </row>
    <row r="15" spans="1:7" ht="15">
      <c r="A15" s="21" t="s">
        <v>6</v>
      </c>
      <c r="B15" s="22" t="s">
        <v>26</v>
      </c>
      <c r="C15" s="23">
        <v>593500</v>
      </c>
      <c r="D15" s="20">
        <v>188900</v>
      </c>
      <c r="E15" s="45">
        <v>0</v>
      </c>
      <c r="F15" s="45">
        <v>0</v>
      </c>
    </row>
    <row r="16" spans="1:7" ht="15">
      <c r="A16" s="21" t="s">
        <v>7</v>
      </c>
      <c r="B16" s="22" t="s">
        <v>27</v>
      </c>
      <c r="C16" s="23">
        <v>2184200</v>
      </c>
      <c r="D16" s="20">
        <v>1074800</v>
      </c>
      <c r="E16" s="45">
        <v>0</v>
      </c>
      <c r="F16" s="45">
        <v>0</v>
      </c>
    </row>
    <row r="17" spans="1:6" ht="15">
      <c r="A17" s="21" t="s">
        <v>8</v>
      </c>
      <c r="B17" s="22" t="s">
        <v>28</v>
      </c>
      <c r="C17" s="23">
        <v>808000</v>
      </c>
      <c r="D17" s="20">
        <v>427800</v>
      </c>
      <c r="E17" s="45">
        <v>0</v>
      </c>
      <c r="F17" s="45">
        <v>0</v>
      </c>
    </row>
    <row r="18" spans="1:6" ht="15">
      <c r="A18" s="21" t="s">
        <v>9</v>
      </c>
      <c r="B18" s="22" t="s">
        <v>29</v>
      </c>
      <c r="C18" s="23">
        <v>419200</v>
      </c>
      <c r="D18" s="20">
        <v>192600</v>
      </c>
      <c r="E18" s="45">
        <v>0</v>
      </c>
      <c r="F18" s="45">
        <v>0</v>
      </c>
    </row>
    <row r="19" spans="1:6" ht="15">
      <c r="A19" s="21" t="s">
        <v>10</v>
      </c>
      <c r="B19" s="22" t="s">
        <v>30</v>
      </c>
      <c r="C19" s="23">
        <v>717700</v>
      </c>
      <c r="D19" s="20">
        <v>254000</v>
      </c>
      <c r="E19" s="45">
        <v>0</v>
      </c>
      <c r="F19" s="45">
        <v>0</v>
      </c>
    </row>
    <row r="20" spans="1:6" ht="15">
      <c r="A20" s="21" t="s">
        <v>11</v>
      </c>
      <c r="B20" s="22" t="s">
        <v>31</v>
      </c>
      <c r="C20" s="23">
        <v>1981000</v>
      </c>
      <c r="D20" s="20">
        <v>625700</v>
      </c>
      <c r="E20" s="45">
        <v>0</v>
      </c>
      <c r="F20" s="45">
        <v>0</v>
      </c>
    </row>
    <row r="21" spans="1:6" ht="15">
      <c r="A21" s="21" t="s">
        <v>12</v>
      </c>
      <c r="B21" s="22" t="s">
        <v>32</v>
      </c>
      <c r="C21" s="23">
        <v>385900</v>
      </c>
      <c r="D21" s="20">
        <v>305600</v>
      </c>
      <c r="E21" s="45">
        <v>0</v>
      </c>
      <c r="F21" s="45">
        <v>0</v>
      </c>
    </row>
    <row r="22" spans="1:6" ht="15">
      <c r="A22" s="21" t="s">
        <v>13</v>
      </c>
      <c r="B22" s="22" t="s">
        <v>33</v>
      </c>
      <c r="C22" s="23">
        <v>2584000</v>
      </c>
      <c r="D22" s="20">
        <v>1138800</v>
      </c>
      <c r="E22" s="45">
        <v>0</v>
      </c>
      <c r="F22" s="45">
        <v>0</v>
      </c>
    </row>
    <row r="23" spans="1:6" ht="15">
      <c r="A23" s="21" t="s">
        <v>14</v>
      </c>
      <c r="B23" s="22" t="s">
        <v>34</v>
      </c>
      <c r="C23" s="23">
        <v>1247800</v>
      </c>
      <c r="D23" s="20">
        <v>584100</v>
      </c>
      <c r="E23" s="45">
        <v>0</v>
      </c>
      <c r="F23" s="45">
        <v>0</v>
      </c>
    </row>
    <row r="24" spans="1:6" ht="15">
      <c r="A24" s="21" t="s">
        <v>15</v>
      </c>
      <c r="B24" s="22" t="s">
        <v>35</v>
      </c>
      <c r="C24" s="23">
        <v>27815000</v>
      </c>
      <c r="D24" s="20">
        <v>5926500</v>
      </c>
      <c r="E24" s="45">
        <v>0</v>
      </c>
      <c r="F24" s="45">
        <v>0</v>
      </c>
    </row>
    <row r="25" spans="1:6" ht="15">
      <c r="A25" s="21" t="s">
        <v>16</v>
      </c>
      <c r="B25" s="22" t="s">
        <v>36</v>
      </c>
      <c r="C25" s="23">
        <v>769700</v>
      </c>
      <c r="D25" s="20">
        <v>536400</v>
      </c>
      <c r="E25" s="45">
        <v>0</v>
      </c>
      <c r="F25" s="45">
        <v>0</v>
      </c>
    </row>
    <row r="26" spans="1:6" ht="15">
      <c r="A26" s="21" t="s">
        <v>17</v>
      </c>
      <c r="B26" s="22" t="s">
        <v>37</v>
      </c>
      <c r="C26" s="23">
        <v>298700</v>
      </c>
      <c r="D26" s="20">
        <v>94600</v>
      </c>
      <c r="E26" s="45">
        <v>0</v>
      </c>
      <c r="F26" s="45">
        <v>0</v>
      </c>
    </row>
    <row r="27" spans="1:6" ht="15">
      <c r="A27" s="21" t="s">
        <v>18</v>
      </c>
      <c r="B27" s="22" t="s">
        <v>38</v>
      </c>
      <c r="C27" s="23">
        <v>1124800</v>
      </c>
      <c r="D27" s="20">
        <v>553100</v>
      </c>
      <c r="E27" s="45">
        <v>0</v>
      </c>
      <c r="F27" s="45">
        <v>0</v>
      </c>
    </row>
    <row r="28" spans="1:6" ht="15">
      <c r="A28" s="21" t="s">
        <v>19</v>
      </c>
      <c r="B28" s="22" t="s">
        <v>39</v>
      </c>
      <c r="C28" s="23">
        <v>5472100</v>
      </c>
      <c r="D28" s="20">
        <v>1805500</v>
      </c>
      <c r="E28" s="45">
        <v>0</v>
      </c>
      <c r="F28" s="45">
        <v>0</v>
      </c>
    </row>
    <row r="29" spans="1:6" ht="15">
      <c r="A29" s="21" t="s">
        <v>20</v>
      </c>
      <c r="B29" s="22" t="s">
        <v>40</v>
      </c>
      <c r="C29" s="23">
        <v>599000</v>
      </c>
      <c r="D29" s="20">
        <v>248000</v>
      </c>
      <c r="E29" s="45">
        <v>0</v>
      </c>
      <c r="F29" s="45">
        <v>0</v>
      </c>
    </row>
    <row r="30" spans="1:6" ht="14.25" customHeight="1">
      <c r="A30" s="24"/>
      <c r="B30" s="24" t="s">
        <v>21</v>
      </c>
      <c r="C30" s="25">
        <f>SUM(C11:C29)</f>
        <v>51428900</v>
      </c>
      <c r="D30" s="31">
        <f>SUM(D11:D29)</f>
        <v>16000000</v>
      </c>
      <c r="E30" s="46">
        <f>SUM(E11:E29)</f>
        <v>0</v>
      </c>
      <c r="F30" s="46">
        <f>SUM(F11:F29)</f>
        <v>0</v>
      </c>
    </row>
    <row r="31" spans="1:6" hidden="1">
      <c r="D31" s="15">
        <v>21091100</v>
      </c>
    </row>
    <row r="32" spans="1:6" hidden="1">
      <c r="D32" s="15">
        <f>D31/D30*100</f>
        <v>131.81937500000001</v>
      </c>
    </row>
  </sheetData>
  <mergeCells count="6">
    <mergeCell ref="E1:F1"/>
    <mergeCell ref="E2:F2"/>
    <mergeCell ref="E3:F3"/>
    <mergeCell ref="A6:F6"/>
    <mergeCell ref="A8:F8"/>
    <mergeCell ref="E4:G4"/>
  </mergeCells>
  <pageMargins left="1.1811023622047245" right="0.51181102362204722" top="0.55118110236220474" bottom="0.55118110236220474" header="0.31496062992125984" footer="0.31496062992125984"/>
  <pageSetup paperSize="9" scale="8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G1" sqref="G1:H1"/>
    </sheetView>
  </sheetViews>
  <sheetFormatPr defaultRowHeight="12.75"/>
  <cols>
    <col min="1" max="1" width="8.140625" bestFit="1" customWidth="1"/>
    <col min="2" max="2" width="28.42578125" customWidth="1"/>
    <col min="3" max="4" width="11.42578125" hidden="1" customWidth="1"/>
    <col min="5" max="5" width="15" hidden="1" customWidth="1"/>
    <col min="6" max="6" width="17.42578125" style="15" customWidth="1"/>
    <col min="7" max="7" width="17" customWidth="1"/>
    <col min="8" max="8" width="16.140625" customWidth="1"/>
  </cols>
  <sheetData>
    <row r="1" spans="1:8" ht="15.75" customHeight="1">
      <c r="G1" s="47" t="s">
        <v>58</v>
      </c>
      <c r="H1" s="47"/>
    </row>
    <row r="2" spans="1:8">
      <c r="G2" s="47" t="s">
        <v>48</v>
      </c>
      <c r="H2" s="47"/>
    </row>
    <row r="3" spans="1:8">
      <c r="G3" s="47" t="s">
        <v>22</v>
      </c>
      <c r="H3" s="47"/>
    </row>
    <row r="4" spans="1:8">
      <c r="G4" s="47" t="s">
        <v>76</v>
      </c>
      <c r="H4" s="47"/>
    </row>
    <row r="5" spans="1:8" ht="14.25" customHeight="1"/>
    <row r="6" spans="1:8" ht="93" customHeight="1">
      <c r="A6" s="48" t="s">
        <v>64</v>
      </c>
      <c r="B6" s="48"/>
      <c r="C6" s="48"/>
      <c r="D6" s="48"/>
      <c r="E6" s="48"/>
      <c r="F6" s="48"/>
      <c r="G6" s="48"/>
      <c r="H6" s="48"/>
    </row>
    <row r="7" spans="1:8" ht="24.75" customHeight="1">
      <c r="A7" s="26"/>
      <c r="B7" s="27"/>
      <c r="C7" s="27"/>
      <c r="D7" s="27"/>
      <c r="E7" s="27"/>
      <c r="F7" s="29"/>
      <c r="G7" s="27"/>
      <c r="H7" s="16" t="s">
        <v>60</v>
      </c>
    </row>
    <row r="8" spans="1:8" ht="135" customHeight="1">
      <c r="A8" s="48" t="s">
        <v>73</v>
      </c>
      <c r="B8" s="48"/>
      <c r="C8" s="48"/>
      <c r="D8" s="48"/>
      <c r="E8" s="48"/>
      <c r="F8" s="48"/>
      <c r="G8" s="48"/>
      <c r="H8" s="48"/>
    </row>
    <row r="9" spans="1:8" ht="32.25" customHeight="1">
      <c r="A9" s="1"/>
      <c r="B9" s="1"/>
      <c r="C9" s="1"/>
      <c r="D9" s="1"/>
      <c r="E9" s="1"/>
      <c r="H9" s="32" t="s">
        <v>53</v>
      </c>
    </row>
    <row r="10" spans="1:8" ht="15">
      <c r="A10" s="17" t="s">
        <v>0</v>
      </c>
      <c r="B10" s="18" t="s">
        <v>1</v>
      </c>
      <c r="C10" s="18"/>
      <c r="D10" s="18"/>
      <c r="E10" s="22" t="s">
        <v>66</v>
      </c>
      <c r="F10" s="34" t="s">
        <v>56</v>
      </c>
      <c r="G10" s="34" t="s">
        <v>59</v>
      </c>
      <c r="H10" s="34" t="s">
        <v>65</v>
      </c>
    </row>
    <row r="11" spans="1:8" ht="15">
      <c r="A11" s="21" t="s">
        <v>2</v>
      </c>
      <c r="B11" s="22" t="s">
        <v>23</v>
      </c>
      <c r="C11" s="42">
        <v>0.438</v>
      </c>
      <c r="D11" s="42">
        <v>0</v>
      </c>
      <c r="E11" s="43" t="e">
        <f>#REF!/D$30*D11</f>
        <v>#REF!</v>
      </c>
      <c r="F11" s="35">
        <v>0</v>
      </c>
      <c r="G11" s="35">
        <v>0</v>
      </c>
      <c r="H11" s="35">
        <v>0</v>
      </c>
    </row>
    <row r="12" spans="1:8" ht="15">
      <c r="A12" s="21" t="s">
        <v>3</v>
      </c>
      <c r="B12" s="22" t="s">
        <v>24</v>
      </c>
      <c r="C12" s="42">
        <v>0.6</v>
      </c>
      <c r="D12" s="42">
        <f t="shared" ref="D12:D29" si="0">C12*1000</f>
        <v>600</v>
      </c>
      <c r="E12" s="43" t="e">
        <f>#REF!/D$30*D12</f>
        <v>#REF!</v>
      </c>
      <c r="F12" s="35">
        <v>19035</v>
      </c>
      <c r="G12" s="35">
        <v>19035</v>
      </c>
      <c r="H12" s="35">
        <v>19035</v>
      </c>
    </row>
    <row r="13" spans="1:8" ht="15">
      <c r="A13" s="21" t="s">
        <v>4</v>
      </c>
      <c r="B13" s="22" t="s">
        <v>41</v>
      </c>
      <c r="C13" s="42">
        <v>1.2490000000000001</v>
      </c>
      <c r="D13" s="42">
        <f t="shared" si="0"/>
        <v>1249</v>
      </c>
      <c r="E13" s="43" t="e">
        <f>#REF!/D$30*D13</f>
        <v>#REF!</v>
      </c>
      <c r="F13" s="35">
        <v>39626</v>
      </c>
      <c r="G13" s="35">
        <v>39626</v>
      </c>
      <c r="H13" s="35">
        <v>39626</v>
      </c>
    </row>
    <row r="14" spans="1:8" ht="15">
      <c r="A14" s="21" t="s">
        <v>5</v>
      </c>
      <c r="B14" s="22" t="s">
        <v>25</v>
      </c>
      <c r="C14" s="42">
        <v>1.4490000000000001</v>
      </c>
      <c r="D14" s="42">
        <f t="shared" si="0"/>
        <v>1449</v>
      </c>
      <c r="E14" s="43" t="e">
        <f>#REF!/D$30*D14</f>
        <v>#REF!</v>
      </c>
      <c r="F14" s="35">
        <v>45971</v>
      </c>
      <c r="G14" s="35">
        <v>45971</v>
      </c>
      <c r="H14" s="35">
        <v>45971</v>
      </c>
    </row>
    <row r="15" spans="1:8" ht="15">
      <c r="A15" s="21" t="s">
        <v>6</v>
      </c>
      <c r="B15" s="22" t="s">
        <v>26</v>
      </c>
      <c r="C15" s="42">
        <v>0.66200000000000003</v>
      </c>
      <c r="D15" s="42">
        <f t="shared" si="0"/>
        <v>662</v>
      </c>
      <c r="E15" s="43" t="e">
        <f>#REF!/D$30*D15</f>
        <v>#REF!</v>
      </c>
      <c r="F15" s="35">
        <v>21003</v>
      </c>
      <c r="G15" s="35">
        <v>21003</v>
      </c>
      <c r="H15" s="35">
        <v>21003</v>
      </c>
    </row>
    <row r="16" spans="1:8" ht="15">
      <c r="A16" s="21" t="s">
        <v>7</v>
      </c>
      <c r="B16" s="22" t="s">
        <v>27</v>
      </c>
      <c r="C16" s="42">
        <v>1.897</v>
      </c>
      <c r="D16" s="42">
        <f t="shared" si="0"/>
        <v>1897</v>
      </c>
      <c r="E16" s="43" t="e">
        <f>#REF!/D$30*D16</f>
        <v>#REF!</v>
      </c>
      <c r="F16" s="35">
        <v>60184</v>
      </c>
      <c r="G16" s="35">
        <v>60184</v>
      </c>
      <c r="H16" s="35">
        <v>60184</v>
      </c>
    </row>
    <row r="17" spans="1:8" ht="15">
      <c r="A17" s="21" t="s">
        <v>8</v>
      </c>
      <c r="B17" s="22" t="s">
        <v>28</v>
      </c>
      <c r="C17" s="42">
        <v>0.879</v>
      </c>
      <c r="D17" s="42">
        <f t="shared" si="0"/>
        <v>879</v>
      </c>
      <c r="E17" s="43" t="e">
        <f>#REF!/D$30*D17</f>
        <v>#REF!</v>
      </c>
      <c r="F17" s="35">
        <v>27887</v>
      </c>
      <c r="G17" s="35">
        <v>27887</v>
      </c>
      <c r="H17" s="35">
        <v>27887</v>
      </c>
    </row>
    <row r="18" spans="1:8" ht="15">
      <c r="A18" s="21" t="s">
        <v>9</v>
      </c>
      <c r="B18" s="22" t="s">
        <v>29</v>
      </c>
      <c r="C18" s="42">
        <v>0.245</v>
      </c>
      <c r="D18" s="42">
        <f t="shared" si="0"/>
        <v>245</v>
      </c>
      <c r="E18" s="43" t="e">
        <f>#REF!/D$30*D18</f>
        <v>#REF!</v>
      </c>
      <c r="F18" s="35">
        <v>7773</v>
      </c>
      <c r="G18" s="35">
        <v>7773</v>
      </c>
      <c r="H18" s="35">
        <v>7773</v>
      </c>
    </row>
    <row r="19" spans="1:8" ht="15">
      <c r="A19" s="21" t="s">
        <v>10</v>
      </c>
      <c r="B19" s="22" t="s">
        <v>30</v>
      </c>
      <c r="C19" s="42">
        <v>0.50900000000000001</v>
      </c>
      <c r="D19" s="42">
        <f t="shared" si="0"/>
        <v>509</v>
      </c>
      <c r="E19" s="43" t="e">
        <f>#REF!/D$30*D19</f>
        <v>#REF!</v>
      </c>
      <c r="F19" s="35">
        <v>16148</v>
      </c>
      <c r="G19" s="35">
        <v>16148</v>
      </c>
      <c r="H19" s="35">
        <v>16148</v>
      </c>
    </row>
    <row r="20" spans="1:8" ht="15">
      <c r="A20" s="21" t="s">
        <v>11</v>
      </c>
      <c r="B20" s="22" t="s">
        <v>31</v>
      </c>
      <c r="C20" s="42">
        <v>1.27</v>
      </c>
      <c r="D20" s="42">
        <f t="shared" si="0"/>
        <v>1270</v>
      </c>
      <c r="E20" s="43" t="e">
        <f>#REF!/D$30*D20</f>
        <v>#REF!</v>
      </c>
      <c r="F20" s="35">
        <v>40292</v>
      </c>
      <c r="G20" s="35">
        <v>40292</v>
      </c>
      <c r="H20" s="35">
        <v>40292</v>
      </c>
    </row>
    <row r="21" spans="1:8" ht="15">
      <c r="A21" s="21" t="s">
        <v>12</v>
      </c>
      <c r="B21" s="22" t="s">
        <v>32</v>
      </c>
      <c r="C21" s="42">
        <v>0.497</v>
      </c>
      <c r="D21" s="42">
        <f t="shared" si="0"/>
        <v>497</v>
      </c>
      <c r="E21" s="43" t="e">
        <f>#REF!/D$30*D21</f>
        <v>#REF!</v>
      </c>
      <c r="F21" s="35">
        <v>15768</v>
      </c>
      <c r="G21" s="35">
        <v>15768</v>
      </c>
      <c r="H21" s="35">
        <v>15768</v>
      </c>
    </row>
    <row r="22" spans="1:8" ht="15">
      <c r="A22" s="21" t="s">
        <v>13</v>
      </c>
      <c r="B22" s="22" t="s">
        <v>33</v>
      </c>
      <c r="C22" s="42">
        <v>2.8359999999999999</v>
      </c>
      <c r="D22" s="42">
        <v>0</v>
      </c>
      <c r="E22" s="43" t="e">
        <f>#REF!/D$30*D22</f>
        <v>#REF!</v>
      </c>
      <c r="F22" s="35">
        <v>0</v>
      </c>
      <c r="G22" s="35">
        <v>0</v>
      </c>
      <c r="H22" s="35">
        <v>0</v>
      </c>
    </row>
    <row r="23" spans="1:8" ht="15">
      <c r="A23" s="21" t="s">
        <v>14</v>
      </c>
      <c r="B23" s="22" t="s">
        <v>34</v>
      </c>
      <c r="C23" s="42">
        <v>1.117</v>
      </c>
      <c r="D23" s="42">
        <f t="shared" si="0"/>
        <v>1117</v>
      </c>
      <c r="E23" s="43" t="e">
        <f>#REF!/D$30*D23</f>
        <v>#REF!</v>
      </c>
      <c r="F23" s="35">
        <v>35438</v>
      </c>
      <c r="G23" s="35">
        <v>35438</v>
      </c>
      <c r="H23" s="35">
        <v>35438</v>
      </c>
    </row>
    <row r="24" spans="1:8" ht="15">
      <c r="A24" s="21" t="s">
        <v>15</v>
      </c>
      <c r="B24" s="22" t="s">
        <v>35</v>
      </c>
      <c r="C24" s="42">
        <v>18.547999999999998</v>
      </c>
      <c r="D24" s="42">
        <v>0</v>
      </c>
      <c r="E24" s="43" t="e">
        <f>#REF!/D$30*D24</f>
        <v>#REF!</v>
      </c>
      <c r="F24" s="35">
        <v>0</v>
      </c>
      <c r="G24" s="35">
        <v>0</v>
      </c>
      <c r="H24" s="35">
        <v>0</v>
      </c>
    </row>
    <row r="25" spans="1:8" ht="15">
      <c r="A25" s="21" t="s">
        <v>16</v>
      </c>
      <c r="B25" s="22" t="s">
        <v>36</v>
      </c>
      <c r="C25" s="42">
        <v>0.93799999999999994</v>
      </c>
      <c r="D25" s="42">
        <f t="shared" si="0"/>
        <v>938</v>
      </c>
      <c r="E25" s="43" t="e">
        <f>#REF!/D$30*D25</f>
        <v>#REF!</v>
      </c>
      <c r="F25" s="35">
        <v>29759</v>
      </c>
      <c r="G25" s="35">
        <v>29759</v>
      </c>
      <c r="H25" s="35">
        <v>29759</v>
      </c>
    </row>
    <row r="26" spans="1:8" ht="15">
      <c r="A26" s="21" t="s">
        <v>17</v>
      </c>
      <c r="B26" s="22" t="s">
        <v>37</v>
      </c>
      <c r="C26" s="42">
        <v>0.36499999999999999</v>
      </c>
      <c r="D26" s="42">
        <f t="shared" si="0"/>
        <v>365</v>
      </c>
      <c r="E26" s="43" t="e">
        <f>#REF!/D$30*D26</f>
        <v>#REF!</v>
      </c>
      <c r="F26" s="35">
        <v>11580</v>
      </c>
      <c r="G26" s="35">
        <v>11580</v>
      </c>
      <c r="H26" s="35">
        <v>11580</v>
      </c>
    </row>
    <row r="27" spans="1:8" ht="15">
      <c r="A27" s="21" t="s">
        <v>18</v>
      </c>
      <c r="B27" s="22" t="s">
        <v>38</v>
      </c>
      <c r="C27" s="42">
        <v>2.681</v>
      </c>
      <c r="D27" s="42">
        <f t="shared" si="0"/>
        <v>2681</v>
      </c>
      <c r="E27" s="43" t="e">
        <f>#REF!/D$30*D27</f>
        <v>#REF!</v>
      </c>
      <c r="F27" s="35">
        <v>85057</v>
      </c>
      <c r="G27" s="35">
        <v>85057</v>
      </c>
      <c r="H27" s="35">
        <v>85057</v>
      </c>
    </row>
    <row r="28" spans="1:8" ht="15">
      <c r="A28" s="21" t="s">
        <v>19</v>
      </c>
      <c r="B28" s="22" t="s">
        <v>39</v>
      </c>
      <c r="C28" s="42">
        <v>3.5230000000000001</v>
      </c>
      <c r="D28" s="42">
        <f t="shared" si="0"/>
        <v>3523</v>
      </c>
      <c r="E28" s="43" t="e">
        <f>#REF!/D$30*D28</f>
        <v>#REF!</v>
      </c>
      <c r="F28" s="35">
        <v>111770</v>
      </c>
      <c r="G28" s="35">
        <v>111770</v>
      </c>
      <c r="H28" s="35">
        <v>111770</v>
      </c>
    </row>
    <row r="29" spans="1:8" ht="15">
      <c r="A29" s="21" t="s">
        <v>20</v>
      </c>
      <c r="B29" s="22" t="s">
        <v>40</v>
      </c>
      <c r="C29" s="42">
        <v>0.74099999999999999</v>
      </c>
      <c r="D29" s="42">
        <f t="shared" si="0"/>
        <v>741</v>
      </c>
      <c r="E29" s="43" t="e">
        <f>#REF!/D$30*D29</f>
        <v>#REF!</v>
      </c>
      <c r="F29" s="35">
        <v>23509</v>
      </c>
      <c r="G29" s="35">
        <v>23509</v>
      </c>
      <c r="H29" s="35">
        <v>23509</v>
      </c>
    </row>
    <row r="30" spans="1:8" ht="14.25" customHeight="1">
      <c r="A30" s="24"/>
      <c r="B30" s="24" t="s">
        <v>21</v>
      </c>
      <c r="C30" s="36">
        <f t="shared" ref="C30:H30" si="1">SUM(C11:C29)</f>
        <v>40.444000000000003</v>
      </c>
      <c r="D30" s="36">
        <f t="shared" si="1"/>
        <v>18622</v>
      </c>
      <c r="E30" s="36" t="e">
        <f t="shared" si="1"/>
        <v>#REF!</v>
      </c>
      <c r="F30" s="36">
        <f t="shared" si="1"/>
        <v>590800</v>
      </c>
      <c r="G30" s="36">
        <f t="shared" si="1"/>
        <v>590800</v>
      </c>
      <c r="H30" s="36">
        <f t="shared" si="1"/>
        <v>590800</v>
      </c>
    </row>
  </sheetData>
  <mergeCells count="6">
    <mergeCell ref="G1:H1"/>
    <mergeCell ref="G2:H2"/>
    <mergeCell ref="G3:H3"/>
    <mergeCell ref="A6:H6"/>
    <mergeCell ref="A8:H8"/>
    <mergeCell ref="G4:H4"/>
  </mergeCells>
  <pageMargins left="1.1023622047244095" right="0.31496062992125984" top="0.35433070866141736" bottom="0.35433070866141736" header="0" footer="0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A9" sqref="A9"/>
    </sheetView>
  </sheetViews>
  <sheetFormatPr defaultRowHeight="12.75"/>
  <cols>
    <col min="1" max="1" width="8.140625" bestFit="1" customWidth="1"/>
    <col min="2" max="2" width="29.140625" customWidth="1"/>
    <col min="3" max="3" width="17.140625" style="15" customWidth="1"/>
    <col min="4" max="5" width="17" customWidth="1"/>
  </cols>
  <sheetData>
    <row r="1" spans="1:5" ht="15.75" customHeight="1">
      <c r="D1" s="47" t="s">
        <v>62</v>
      </c>
      <c r="E1" s="47"/>
    </row>
    <row r="2" spans="1:5">
      <c r="D2" s="47" t="s">
        <v>48</v>
      </c>
      <c r="E2" s="47"/>
    </row>
    <row r="3" spans="1:5">
      <c r="D3" s="47" t="s">
        <v>22</v>
      </c>
      <c r="E3" s="47"/>
    </row>
    <row r="4" spans="1:5">
      <c r="D4" s="47" t="s">
        <v>63</v>
      </c>
      <c r="E4" s="47"/>
    </row>
    <row r="5" spans="1:5" ht="14.25" customHeight="1"/>
    <row r="6" spans="1:5" ht="93" customHeight="1">
      <c r="A6" s="48" t="s">
        <v>64</v>
      </c>
      <c r="B6" s="48"/>
      <c r="C6" s="48"/>
      <c r="D6" s="48"/>
      <c r="E6" s="48"/>
    </row>
    <row r="7" spans="1:5" ht="24.75" customHeight="1">
      <c r="A7" s="26"/>
      <c r="B7" s="27"/>
      <c r="C7" s="29"/>
      <c r="D7" s="27"/>
      <c r="E7" s="16" t="s">
        <v>61</v>
      </c>
    </row>
    <row r="8" spans="1:5" ht="99" customHeight="1">
      <c r="A8" s="48" t="s">
        <v>74</v>
      </c>
      <c r="B8" s="48"/>
      <c r="C8" s="48"/>
      <c r="D8" s="48"/>
      <c r="E8" s="48"/>
    </row>
    <row r="9" spans="1:5" ht="32.25" customHeight="1">
      <c r="A9" s="1"/>
      <c r="B9" s="1"/>
      <c r="E9" s="32" t="s">
        <v>53</v>
      </c>
    </row>
    <row r="10" spans="1:5" ht="15">
      <c r="A10" s="17" t="s">
        <v>0</v>
      </c>
      <c r="B10" s="18" t="s">
        <v>1</v>
      </c>
      <c r="C10" s="34" t="s">
        <v>56</v>
      </c>
      <c r="D10" s="34" t="s">
        <v>59</v>
      </c>
      <c r="E10" s="34" t="s">
        <v>65</v>
      </c>
    </row>
    <row r="11" spans="1:5" ht="15">
      <c r="A11" s="21" t="s">
        <v>2</v>
      </c>
      <c r="B11" s="22" t="s">
        <v>23</v>
      </c>
      <c r="C11" s="35">
        <v>23520</v>
      </c>
      <c r="D11" s="35">
        <v>0</v>
      </c>
      <c r="E11" s="35">
        <v>0</v>
      </c>
    </row>
    <row r="12" spans="1:5" ht="15">
      <c r="A12" s="21" t="s">
        <v>3</v>
      </c>
      <c r="B12" s="22" t="s">
        <v>24</v>
      </c>
      <c r="C12" s="35">
        <v>47040</v>
      </c>
      <c r="D12" s="35">
        <v>0</v>
      </c>
      <c r="E12" s="35">
        <v>0</v>
      </c>
    </row>
    <row r="13" spans="1:5" ht="15">
      <c r="A13" s="21" t="s">
        <v>4</v>
      </c>
      <c r="B13" s="22" t="s">
        <v>41</v>
      </c>
      <c r="C13" s="35">
        <v>32270</v>
      </c>
      <c r="D13" s="35">
        <v>0</v>
      </c>
      <c r="E13" s="35">
        <v>0</v>
      </c>
    </row>
    <row r="14" spans="1:5" ht="15">
      <c r="A14" s="21" t="s">
        <v>5</v>
      </c>
      <c r="B14" s="22" t="s">
        <v>25</v>
      </c>
      <c r="C14" s="35">
        <v>44120</v>
      </c>
      <c r="D14" s="35">
        <v>0</v>
      </c>
      <c r="E14" s="35">
        <v>0</v>
      </c>
    </row>
    <row r="15" spans="1:5" ht="15">
      <c r="A15" s="21" t="s">
        <v>6</v>
      </c>
      <c r="B15" s="22" t="s">
        <v>26</v>
      </c>
      <c r="C15" s="35">
        <v>23520</v>
      </c>
      <c r="D15" s="35">
        <v>0</v>
      </c>
      <c r="E15" s="35">
        <v>0</v>
      </c>
    </row>
    <row r="16" spans="1:5" ht="15">
      <c r="A16" s="21" t="s">
        <v>7</v>
      </c>
      <c r="B16" s="22" t="s">
        <v>27</v>
      </c>
      <c r="C16" s="35">
        <v>136768</v>
      </c>
      <c r="D16" s="35">
        <v>0</v>
      </c>
      <c r="E16" s="35">
        <v>0</v>
      </c>
    </row>
    <row r="17" spans="1:5" ht="15">
      <c r="A17" s="21" t="s">
        <v>8</v>
      </c>
      <c r="B17" s="22" t="s">
        <v>28</v>
      </c>
      <c r="C17" s="35">
        <v>0</v>
      </c>
      <c r="D17" s="35">
        <v>0</v>
      </c>
      <c r="E17" s="35">
        <v>0</v>
      </c>
    </row>
    <row r="18" spans="1:5" ht="15">
      <c r="A18" s="21" t="s">
        <v>9</v>
      </c>
      <c r="B18" s="22" t="s">
        <v>29</v>
      </c>
      <c r="C18" s="35">
        <v>23520</v>
      </c>
      <c r="D18" s="35">
        <v>0</v>
      </c>
      <c r="E18" s="35">
        <v>0</v>
      </c>
    </row>
    <row r="19" spans="1:5" ht="15">
      <c r="A19" s="21" t="s">
        <v>10</v>
      </c>
      <c r="B19" s="22" t="s">
        <v>30</v>
      </c>
      <c r="C19" s="35">
        <v>0</v>
      </c>
      <c r="D19" s="35">
        <v>0</v>
      </c>
      <c r="E19" s="35">
        <v>0</v>
      </c>
    </row>
    <row r="20" spans="1:5" ht="15">
      <c r="A20" s="21" t="s">
        <v>11</v>
      </c>
      <c r="B20" s="22" t="s">
        <v>31</v>
      </c>
      <c r="C20" s="35">
        <v>94080</v>
      </c>
      <c r="D20" s="35">
        <v>0</v>
      </c>
      <c r="E20" s="35">
        <v>0</v>
      </c>
    </row>
    <row r="21" spans="1:5" ht="15">
      <c r="A21" s="21" t="s">
        <v>12</v>
      </c>
      <c r="B21" s="22" t="s">
        <v>32</v>
      </c>
      <c r="C21" s="35">
        <v>0</v>
      </c>
      <c r="D21" s="35">
        <v>0</v>
      </c>
      <c r="E21" s="35">
        <v>0</v>
      </c>
    </row>
    <row r="22" spans="1:5" ht="15">
      <c r="A22" s="21" t="s">
        <v>13</v>
      </c>
      <c r="B22" s="22" t="s">
        <v>33</v>
      </c>
      <c r="C22" s="35">
        <v>23520</v>
      </c>
      <c r="D22" s="35">
        <v>0</v>
      </c>
      <c r="E22" s="35">
        <v>0</v>
      </c>
    </row>
    <row r="23" spans="1:5" ht="15">
      <c r="A23" s="21" t="s">
        <v>14</v>
      </c>
      <c r="B23" s="22" t="s">
        <v>34</v>
      </c>
      <c r="C23" s="35">
        <v>3500</v>
      </c>
      <c r="D23" s="35">
        <v>0</v>
      </c>
      <c r="E23" s="35">
        <v>0</v>
      </c>
    </row>
    <row r="24" spans="1:5" ht="15">
      <c r="A24" s="21" t="s">
        <v>15</v>
      </c>
      <c r="B24" s="22" t="s">
        <v>35</v>
      </c>
      <c r="C24" s="35">
        <v>47040</v>
      </c>
      <c r="D24" s="35">
        <v>0</v>
      </c>
      <c r="E24" s="35">
        <v>0</v>
      </c>
    </row>
    <row r="25" spans="1:5" ht="15">
      <c r="A25" s="21" t="s">
        <v>16</v>
      </c>
      <c r="B25" s="22" t="s">
        <v>36</v>
      </c>
      <c r="C25" s="35">
        <v>23520</v>
      </c>
      <c r="D25" s="35">
        <v>0</v>
      </c>
      <c r="E25" s="35">
        <v>0</v>
      </c>
    </row>
    <row r="26" spans="1:5" ht="15">
      <c r="A26" s="21" t="s">
        <v>17</v>
      </c>
      <c r="B26" s="22" t="s">
        <v>37</v>
      </c>
      <c r="C26" s="35">
        <v>0</v>
      </c>
      <c r="D26" s="35">
        <v>0</v>
      </c>
      <c r="E26" s="35">
        <v>0</v>
      </c>
    </row>
    <row r="27" spans="1:5" ht="15">
      <c r="A27" s="21" t="s">
        <v>18</v>
      </c>
      <c r="B27" s="22" t="s">
        <v>38</v>
      </c>
      <c r="C27" s="35">
        <v>0</v>
      </c>
      <c r="D27" s="35">
        <v>0</v>
      </c>
      <c r="E27" s="35">
        <v>0</v>
      </c>
    </row>
    <row r="28" spans="1:5" ht="15">
      <c r="A28" s="21" t="s">
        <v>19</v>
      </c>
      <c r="B28" s="22" t="s">
        <v>39</v>
      </c>
      <c r="C28" s="35">
        <v>23520</v>
      </c>
      <c r="D28" s="35">
        <v>0</v>
      </c>
      <c r="E28" s="35">
        <v>0</v>
      </c>
    </row>
    <row r="29" spans="1:5" ht="15">
      <c r="A29" s="21" t="s">
        <v>20</v>
      </c>
      <c r="B29" s="22" t="s">
        <v>40</v>
      </c>
      <c r="C29" s="35">
        <v>23520</v>
      </c>
      <c r="D29" s="35">
        <v>0</v>
      </c>
      <c r="E29" s="35">
        <v>0</v>
      </c>
    </row>
    <row r="30" spans="1:5" ht="14.25" customHeight="1">
      <c r="A30" s="24"/>
      <c r="B30" s="24" t="s">
        <v>21</v>
      </c>
      <c r="C30" s="36">
        <f>SUM(C11:C29)</f>
        <v>569458</v>
      </c>
      <c r="D30" s="36">
        <f>SUM(D11:D29)</f>
        <v>0</v>
      </c>
      <c r="E30" s="36">
        <f>SUM(E11:E29)</f>
        <v>0</v>
      </c>
    </row>
    <row r="31" spans="1:5" hidden="1">
      <c r="C31" s="15">
        <v>21091100</v>
      </c>
    </row>
    <row r="32" spans="1:5" hidden="1">
      <c r="C32" s="15">
        <f>C31/C30*100</f>
        <v>3703.7147603510703</v>
      </c>
    </row>
  </sheetData>
  <mergeCells count="6">
    <mergeCell ref="A8:E8"/>
    <mergeCell ref="D1:E1"/>
    <mergeCell ref="D2:E2"/>
    <mergeCell ref="D3:E3"/>
    <mergeCell ref="D4:E4"/>
    <mergeCell ref="A6:E6"/>
  </mergeCells>
  <pageMargins left="1.1023622047244095" right="0.31496062992125984" top="0.35433070866141736" bottom="0.35433070866141736" header="0" footer="0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I20" sqref="I20"/>
    </sheetView>
  </sheetViews>
  <sheetFormatPr defaultRowHeight="12.75"/>
  <cols>
    <col min="1" max="1" width="8.140625" bestFit="1" customWidth="1"/>
    <col min="2" max="2" width="29.140625" customWidth="1"/>
    <col min="3" max="3" width="17.140625" style="15" customWidth="1"/>
    <col min="4" max="5" width="17" customWidth="1"/>
  </cols>
  <sheetData>
    <row r="1" spans="1:5" ht="32.25" customHeight="1">
      <c r="A1" s="1"/>
      <c r="B1" s="1"/>
      <c r="E1" s="32" t="s">
        <v>53</v>
      </c>
    </row>
    <row r="2" spans="1:5" ht="15">
      <c r="A2" s="17" t="s">
        <v>0</v>
      </c>
      <c r="B2" s="18" t="s">
        <v>1</v>
      </c>
      <c r="C2" s="34" t="s">
        <v>56</v>
      </c>
      <c r="D2" s="34" t="s">
        <v>59</v>
      </c>
      <c r="E2" s="34" t="s">
        <v>65</v>
      </c>
    </row>
    <row r="3" spans="1:5" ht="15">
      <c r="A3" s="21" t="s">
        <v>2</v>
      </c>
      <c r="B3" s="22" t="s">
        <v>23</v>
      </c>
      <c r="C3" s="35">
        <f>'Табл.1-культ.'!D11+'таблица 2 КСО'!D11+'таблица 3 внут.фин.контр.'!D11+'таблица 4 земельный контроль'!E11+'таблица 5 центр.бух.'!D11+'табл.6 пов.зп к.'!D11+'таблица 7 юрист'!F11+'Таблица 8 Водоснабжение'!C11</f>
        <v>1762733</v>
      </c>
      <c r="D3" s="35">
        <f>'Табл.1-культ.'!E11+'таблица 2 КСО'!E11+'таблица 3 внут.фин.контр.'!E11+'таблица 4 земельный контроль'!F11+'таблица 5 центр.бух.'!E11+'табл.6 пов.зп к.'!E11+'таблица 7 юрист'!G11+'Таблица 8 Водоснабжение'!D11</f>
        <v>1739067</v>
      </c>
      <c r="E3" s="35">
        <f>'Табл.1-культ.'!F11+'таблица 2 КСО'!F11+'таблица 3 внут.фин.контр.'!F11+'таблица 4 земельный контроль'!G11+'таблица 5 центр.бух.'!F11+'табл.6 пов.зп к.'!F11+'таблица 7 юрист'!H11+'Таблица 8 Водоснабжение'!E11</f>
        <v>1738889</v>
      </c>
    </row>
    <row r="4" spans="1:5" ht="15">
      <c r="A4" s="21" t="s">
        <v>3</v>
      </c>
      <c r="B4" s="22" t="s">
        <v>24</v>
      </c>
      <c r="C4" s="35">
        <f>'Табл.1-культ.'!D12+'таблица 2 КСО'!D12+'таблица 3 внут.фин.контр.'!D12+'таблица 4 земельный контроль'!E12+'таблица 5 центр.бух.'!D12+'табл.6 пов.зп к.'!D12+'таблица 7 юрист'!F12+'Таблица 8 Водоснабжение'!C12</f>
        <v>2360428.46</v>
      </c>
      <c r="D4" s="35">
        <f>'Табл.1-культ.'!E12+'таблица 2 КСО'!E12+'таблица 3 внут.фин.контр.'!E12+'таблица 4 земельный контроль'!F12+'таблица 5 центр.бух.'!E12+'табл.6 пов.зп к.'!E12+'таблица 7 юрист'!G12+'Таблица 8 Водоснабжение'!D12</f>
        <v>2312248</v>
      </c>
      <c r="E4" s="35">
        <f>'Табл.1-культ.'!F12+'таблица 2 КСО'!F12+'таблица 3 внут.фин.контр.'!F12+'таблица 4 земельный контроль'!G12+'таблица 5 центр.бух.'!F12+'табл.6 пов.зп к.'!F12+'таблица 7 юрист'!H12+'Таблица 8 Водоснабжение'!E12</f>
        <v>2312248</v>
      </c>
    </row>
    <row r="5" spans="1:5" ht="15">
      <c r="A5" s="21" t="s">
        <v>4</v>
      </c>
      <c r="B5" s="22" t="s">
        <v>41</v>
      </c>
      <c r="C5" s="35">
        <f>'Табл.1-культ.'!D13+'таблица 2 КСО'!D13+'таблица 3 внут.фин.контр.'!D13+'таблица 4 земельный контроль'!E13+'таблица 5 центр.бух.'!D13+'табл.6 пов.зп к.'!D13+'таблица 7 юрист'!F13+'Таблица 8 Водоснабжение'!C13</f>
        <v>4200946</v>
      </c>
      <c r="D5" s="35">
        <f>'Табл.1-культ.'!E13+'таблица 2 КСО'!E13+'таблица 3 внут.фин.контр.'!E13+'таблица 4 земельный контроль'!F13+'таблица 5 центр.бух.'!E13+'табл.6 пов.зп к.'!E13+'таблица 7 юрист'!G13+'Таблица 8 Водоснабжение'!D13</f>
        <v>4168676</v>
      </c>
      <c r="E5" s="35">
        <f>'Табл.1-культ.'!F13+'таблица 2 КСО'!F13+'таблица 3 внут.фин.контр.'!F13+'таблица 4 земельный контроль'!G13+'таблица 5 центр.бух.'!F13+'табл.6 пов.зп к.'!F13+'таблица 7 юрист'!H13+'Таблица 8 Водоснабжение'!E13</f>
        <v>4168676</v>
      </c>
    </row>
    <row r="6" spans="1:5" ht="15">
      <c r="A6" s="21" t="s">
        <v>5</v>
      </c>
      <c r="B6" s="22" t="s">
        <v>25</v>
      </c>
      <c r="C6" s="35">
        <f>'Табл.1-культ.'!D14+'таблица 2 КСО'!D14+'таблица 3 внут.фин.контр.'!D14+'таблица 4 земельный контроль'!E14+'таблица 5 центр.бух.'!D14+'табл.6 пов.зп к.'!D14+'таблица 7 юрист'!F14+'Таблица 8 Водоснабжение'!C14</f>
        <v>3884240</v>
      </c>
      <c r="D6" s="35">
        <f>'Табл.1-культ.'!E14+'таблица 2 КСО'!E14+'таблица 3 внут.фин.контр.'!E14+'таблица 4 земельный контроль'!F14+'таблица 5 центр.бух.'!E14+'табл.6 пов.зп к.'!E14+'таблица 7 юрист'!G14+'Таблица 8 Водоснабжение'!D14</f>
        <v>3840120</v>
      </c>
      <c r="E6" s="35">
        <f>'Табл.1-культ.'!F14+'таблица 2 КСО'!F14+'таблица 3 внут.фин.контр.'!F14+'таблица 4 земельный контроль'!G14+'таблица 5 центр.бух.'!F14+'табл.6 пов.зп к.'!F14+'таблица 7 юрист'!H14+'Таблица 8 Водоснабжение'!E14</f>
        <v>3840120</v>
      </c>
    </row>
    <row r="7" spans="1:5" ht="15">
      <c r="A7" s="21" t="s">
        <v>6</v>
      </c>
      <c r="B7" s="22" t="s">
        <v>26</v>
      </c>
      <c r="C7" s="35">
        <f>'Табл.1-культ.'!D15+'таблица 2 КСО'!D15+'таблица 3 внут.фин.контр.'!D15+'таблица 4 земельный контроль'!E15+'таблица 5 центр.бух.'!D15+'табл.6 пов.зп к.'!D15+'таблица 7 юрист'!F15+'Таблица 8 Водоснабжение'!C15</f>
        <v>1420331</v>
      </c>
      <c r="D7" s="35">
        <f>'Табл.1-культ.'!E15+'таблица 2 КСО'!E15+'таблица 3 внут.фин.контр.'!E15+'таблица 4 земельный контроль'!F15+'таблица 5 центр.бух.'!E15+'табл.6 пов.зп к.'!E15+'таблица 7 юрист'!G15+'Таблица 8 Водоснабжение'!D15</f>
        <v>1397375</v>
      </c>
      <c r="E7" s="35">
        <f>'Табл.1-культ.'!F15+'таблица 2 КСО'!F15+'таблица 3 внут.фин.контр.'!F15+'таблица 4 земельный контроль'!G15+'таблица 5 центр.бух.'!F15+'табл.6 пов.зп к.'!F15+'таблица 7 юрист'!H15+'Таблица 8 Водоснабжение'!E15</f>
        <v>1397884</v>
      </c>
    </row>
    <row r="8" spans="1:5" ht="15">
      <c r="A8" s="21" t="s">
        <v>7</v>
      </c>
      <c r="B8" s="22" t="s">
        <v>27</v>
      </c>
      <c r="C8" s="35">
        <f>'Табл.1-культ.'!D16+'таблица 2 КСО'!D16+'таблица 3 внут.фин.контр.'!D16+'таблица 4 земельный контроль'!E16+'таблица 5 центр.бух.'!D16+'табл.6 пов.зп к.'!D16+'таблица 7 юрист'!F16+'Таблица 8 Водоснабжение'!C16</f>
        <v>6173835.25</v>
      </c>
      <c r="D8" s="35">
        <f>'Табл.1-культ.'!E16+'таблица 2 КСО'!E16+'таблица 3 внут.фин.контр.'!E16+'таблица 4 земельный контроль'!F16+'таблица 5 центр.бух.'!E16+'табл.6 пов.зп к.'!E16+'таблица 7 юрист'!G16+'Таблица 8 Водоснабжение'!D16</f>
        <v>6034089</v>
      </c>
      <c r="E8" s="35">
        <f>'Табл.1-культ.'!F16+'таблица 2 КСО'!F16+'таблица 3 внут.фин.контр.'!F16+'таблица 4 земельный контроль'!G16+'таблица 5 центр.бух.'!F16+'табл.6 пов.зп к.'!F16+'таблица 7 юрист'!H16+'Таблица 8 Водоснабжение'!E16</f>
        <v>6034089</v>
      </c>
    </row>
    <row r="9" spans="1:5" ht="15">
      <c r="A9" s="21" t="s">
        <v>8</v>
      </c>
      <c r="B9" s="22" t="s">
        <v>28</v>
      </c>
      <c r="C9" s="35">
        <f>'Табл.1-культ.'!D17+'таблица 2 КСО'!D17+'таблица 3 внут.фин.контр.'!D17+'таблица 4 земельный контроль'!E17+'таблица 5 центр.бух.'!D17+'табл.6 пов.зп к.'!D17+'таблица 7 юрист'!F17+'Таблица 8 Водоснабжение'!C17</f>
        <v>2719360.5700000003</v>
      </c>
      <c r="D9" s="35">
        <f>'Табл.1-культ.'!E17+'таблица 2 КСО'!E17+'таблица 3 внут.фин.контр.'!E17+'таблица 4 земельный контроль'!F17+'таблица 5 центр.бух.'!E17+'табл.6 пов.зп к.'!E17+'таблица 7 юрист'!G17+'Таблица 8 Водоснабжение'!D17</f>
        <v>2717797</v>
      </c>
      <c r="E9" s="35">
        <f>'Табл.1-культ.'!F17+'таблица 2 КСО'!F17+'таблица 3 внут.фин.контр.'!F17+'таблица 4 земельный контроль'!G17+'таблица 5 центр.бух.'!F17+'табл.6 пов.зп к.'!F17+'таблица 7 юрист'!H17+'Таблица 8 Водоснабжение'!E17</f>
        <v>2717797</v>
      </c>
    </row>
    <row r="10" spans="1:5" ht="15">
      <c r="A10" s="21" t="s">
        <v>9</v>
      </c>
      <c r="B10" s="22" t="s">
        <v>29</v>
      </c>
      <c r="C10" s="35">
        <f>'Табл.1-культ.'!D18+'таблица 2 КСО'!D18+'таблица 3 внут.фин.контр.'!D18+'таблица 4 земельный контроль'!E18+'таблица 5 центр.бух.'!D18+'табл.6 пов.зп к.'!D18+'таблица 7 юрист'!F18+'Таблица 8 Водоснабжение'!C18</f>
        <v>1368752</v>
      </c>
      <c r="D10" s="35">
        <f>'Табл.1-культ.'!E18+'таблица 2 КСО'!E18+'таблица 3 внут.фин.контр.'!E18+'таблица 4 земельный контроль'!F18+'таблица 5 центр.бух.'!E18+'табл.6 пов.зп к.'!E18+'таблица 7 юрист'!G18+'Таблица 8 Водоснабжение'!D18</f>
        <v>1345378</v>
      </c>
      <c r="E10" s="35">
        <f>'Табл.1-культ.'!F18+'таблица 2 КСО'!F18+'таблица 3 внут.фин.контр.'!F18+'таблица 4 земельный контроль'!G18+'таблица 5 центр.бух.'!F18+'табл.6 пов.зп к.'!F18+'таблица 7 юрист'!H18+'Таблица 8 Водоснабжение'!E18</f>
        <v>1345556</v>
      </c>
    </row>
    <row r="11" spans="1:5" ht="15">
      <c r="A11" s="21" t="s">
        <v>10</v>
      </c>
      <c r="B11" s="22" t="s">
        <v>30</v>
      </c>
      <c r="C11" s="35">
        <f>'Табл.1-культ.'!D19+'таблица 2 КСО'!D19+'таблица 3 внут.фин.контр.'!D19+'таблица 4 земельный контроль'!E19+'таблица 5 центр.бух.'!D19+'табл.6 пов.зп к.'!D19+'таблица 7 юрист'!F19+'Таблица 8 Водоснабжение'!C19</f>
        <v>1439052</v>
      </c>
      <c r="D11" s="35">
        <f>'Табл.1-культ.'!E19+'таблица 2 КСО'!E19+'таблица 3 внут.фин.контр.'!E19+'таблица 4 земельный контроль'!F19+'таблица 5 центр.бух.'!E19+'табл.6 пов.зп к.'!E19+'таблица 7 юрист'!G19+'Таблица 8 Водоснабжение'!D19</f>
        <v>1439052</v>
      </c>
      <c r="E11" s="35">
        <f>'Табл.1-культ.'!F19+'таблица 2 КСО'!F19+'таблица 3 внут.фин.контр.'!F19+'таблица 4 земельный контроль'!G19+'таблица 5 центр.бух.'!F19+'табл.6 пов.зп к.'!F19+'таблица 7 юрист'!H19+'Таблица 8 Водоснабжение'!E19</f>
        <v>1439052</v>
      </c>
    </row>
    <row r="12" spans="1:5" ht="15">
      <c r="A12" s="21" t="s">
        <v>11</v>
      </c>
      <c r="B12" s="22" t="s">
        <v>31</v>
      </c>
      <c r="C12" s="35">
        <f>'Табл.1-культ.'!D20+'таблица 2 КСО'!D20+'таблица 3 внут.фин.контр.'!D20+'таблица 4 земельный контроль'!E20+'таблица 5 центр.бух.'!D20+'табл.6 пов.зп к.'!D20+'таблица 7 юрист'!F20+'Таблица 8 Водоснабжение'!C20</f>
        <v>3621435</v>
      </c>
      <c r="D12" s="35">
        <f>'Табл.1-культ.'!E20+'таблица 2 КСО'!E20+'таблица 3 внут.фин.контр.'!E20+'таблица 4 земельный контроль'!F20+'таблица 5 центр.бух.'!E20+'табл.6 пов.зп к.'!E20+'таблица 7 юрист'!G20+'Таблица 8 Водоснабжение'!D20</f>
        <v>3527355</v>
      </c>
      <c r="E12" s="35">
        <f>'Табл.1-культ.'!F20+'таблица 2 КСО'!F20+'таблица 3 внут.фин.контр.'!F20+'таблица 4 земельный контроль'!G20+'таблица 5 центр.бух.'!F20+'табл.6 пов.зп к.'!F20+'таблица 7 юрист'!H20+'Таблица 8 Водоснабжение'!E20</f>
        <v>3527355</v>
      </c>
    </row>
    <row r="13" spans="1:5" ht="15">
      <c r="A13" s="21" t="s">
        <v>12</v>
      </c>
      <c r="B13" s="22" t="s">
        <v>32</v>
      </c>
      <c r="C13" s="35">
        <f>'Табл.1-культ.'!D21+'таблица 2 КСО'!D21+'таблица 3 внут.фин.контр.'!D21+'таблица 4 земельный контроль'!E21+'таблица 5 центр.бух.'!D21+'табл.6 пов.зп к.'!D21+'таблица 7 юрист'!F21+'Таблица 8 Водоснабжение'!C21</f>
        <v>1701595</v>
      </c>
      <c r="D13" s="35">
        <f>'Табл.1-культ.'!E21+'таблица 2 КСО'!E21+'таблица 3 внут.фин.контр.'!E21+'таблица 4 земельный контроль'!F21+'таблица 5 центр.бух.'!E21+'табл.6 пов.зп к.'!E21+'таблица 7 юрист'!G21+'Таблица 8 Водоснабжение'!D21</f>
        <v>1701595</v>
      </c>
      <c r="E13" s="35">
        <f>'Табл.1-культ.'!F21+'таблица 2 КСО'!F21+'таблица 3 внут.фин.контр.'!F21+'таблица 4 земельный контроль'!G21+'таблица 5 центр.бух.'!F21+'табл.6 пов.зп к.'!F21+'таблица 7 юрист'!H21+'Таблица 8 Водоснабжение'!E21</f>
        <v>1701595</v>
      </c>
    </row>
    <row r="14" spans="1:5" ht="15">
      <c r="A14" s="21" t="s">
        <v>13</v>
      </c>
      <c r="B14" s="22" t="s">
        <v>33</v>
      </c>
      <c r="C14" s="35">
        <f>'Табл.1-культ.'!D22+'таблица 2 КСО'!D22+'таблица 3 внут.фин.контр.'!D22+'таблица 4 земельный контроль'!E22+'таблица 5 центр.бух.'!D22+'табл.6 пов.зп к.'!D22+'таблица 7 юрист'!F22+'Таблица 8 Водоснабжение'!C22</f>
        <v>6389334</v>
      </c>
      <c r="D14" s="35">
        <f>'Табл.1-культ.'!E22+'таблица 2 КСО'!E22+'таблица 3 внут.фин.контр.'!E22+'таблица 4 земельный контроль'!F22+'таблица 5 центр.бух.'!E22+'табл.6 пов.зп к.'!E22+'таблица 7 юрист'!G22+'Таблица 8 Водоснабжение'!D22</f>
        <v>6365814</v>
      </c>
      <c r="E14" s="35">
        <f>'Табл.1-культ.'!F22+'таблица 2 КСО'!F22+'таблица 3 внут.фин.контр.'!F22+'таблица 4 земельный контроль'!G22+'таблица 5 центр.бух.'!F22+'табл.6 пов.зп к.'!F22+'таблица 7 юрист'!H22+'Таблица 8 Водоснабжение'!E22</f>
        <v>6365814</v>
      </c>
    </row>
    <row r="15" spans="1:5" ht="15">
      <c r="A15" s="21" t="s">
        <v>14</v>
      </c>
      <c r="B15" s="22" t="s">
        <v>34</v>
      </c>
      <c r="C15" s="35">
        <f>'Табл.1-культ.'!D23+'таблица 2 КСО'!D23+'таблица 3 внут.фин.контр.'!D23+'таблица 4 земельный контроль'!E23+'таблица 5 центр.бух.'!D23+'табл.6 пов.зп к.'!D23+'таблица 7 юрист'!F23+'Таблица 8 Водоснабжение'!C23</f>
        <v>3280552.18</v>
      </c>
      <c r="D15" s="35">
        <f>'Табл.1-культ.'!E23+'таблица 2 КСО'!E23+'таблица 3 внут.фин.контр.'!E23+'таблица 4 земельный контроль'!F23+'таблица 5 центр.бух.'!E23+'табл.6 пов.зп к.'!E23+'таблица 7 юрист'!G23+'Таблица 8 Водоснабжение'!D23</f>
        <v>3275172</v>
      </c>
      <c r="E15" s="35">
        <f>'Табл.1-культ.'!F23+'таблица 2 КСО'!F23+'таблица 3 внут.фин.контр.'!F23+'таблица 4 земельный контроль'!G23+'таблица 5 центр.бух.'!F23+'табл.6 пов.зп к.'!F23+'таблица 7 юрист'!H23+'Таблица 8 Водоснабжение'!E23</f>
        <v>3275172</v>
      </c>
    </row>
    <row r="16" spans="1:5" ht="15">
      <c r="A16" s="21" t="s">
        <v>15</v>
      </c>
      <c r="B16" s="22" t="s">
        <v>35</v>
      </c>
      <c r="C16" s="35">
        <f>'Табл.1-культ.'!D24+'таблица 2 КСО'!D24+'таблица 3 внут.фин.контр.'!D24+'таблица 4 земельный контроль'!E24+'таблица 5 центр.бух.'!D24+'табл.6 пов.зп к.'!D24+'таблица 7 юрист'!F24+'Таблица 8 Водоснабжение'!C24</f>
        <v>38208640</v>
      </c>
      <c r="D16" s="35">
        <f>'Табл.1-культ.'!E24+'таблица 2 КСО'!E24+'таблица 3 внут.фин.контр.'!E24+'таблица 4 земельный контроль'!F24+'таблица 5 центр.бух.'!E24+'табл.6 пов.зп к.'!E24+'таблица 7 юрист'!G24+'Таблица 8 Водоснабжение'!D24</f>
        <v>38161600</v>
      </c>
      <c r="E16" s="35">
        <f>'Табл.1-культ.'!F24+'таблица 2 КСО'!F24+'таблица 3 внут.фин.контр.'!F24+'таблица 4 земельный контроль'!G24+'таблица 5 центр.бух.'!F24+'табл.6 пов.зп к.'!F24+'таблица 7 юрист'!H24+'Таблица 8 Водоснабжение'!E24</f>
        <v>38161600</v>
      </c>
    </row>
    <row r="17" spans="1:5" ht="15">
      <c r="A17" s="21" t="s">
        <v>16</v>
      </c>
      <c r="B17" s="22" t="s">
        <v>36</v>
      </c>
      <c r="C17" s="35">
        <f>'Табл.1-культ.'!D25+'таблица 2 КСО'!D25+'таблица 3 внут.фин.контр.'!D25+'таблица 4 земельный контроль'!E25+'таблица 5 центр.бух.'!D25+'табл.6 пов.зп к.'!D25+'таблица 7 юрист'!F25+'Таблица 8 Водоснабжение'!C25</f>
        <v>3482652</v>
      </c>
      <c r="D17" s="35">
        <f>'Табл.1-культ.'!E25+'таблица 2 КСО'!E25+'таблица 3 внут.фин.контр.'!E25+'таблица 4 земельный контроль'!F25+'таблица 5 центр.бух.'!E25+'табл.6 пов.зп к.'!E25+'таблица 7 юрист'!G25+'Таблица 8 Водоснабжение'!D25</f>
        <v>3459516</v>
      </c>
      <c r="E17" s="35">
        <f>'Табл.1-культ.'!F25+'таблица 2 КСО'!F25+'таблица 3 внут.фин.контр.'!F25+'таблица 4 земельный контроль'!G25+'таблица 5 центр.бух.'!F25+'табл.6 пов.зп к.'!F25+'таблица 7 юрист'!H25+'Таблица 8 Водоснабжение'!E25</f>
        <v>3459150</v>
      </c>
    </row>
    <row r="18" spans="1:5" ht="15">
      <c r="A18" s="21" t="s">
        <v>17</v>
      </c>
      <c r="B18" s="22" t="s">
        <v>37</v>
      </c>
      <c r="C18" s="35">
        <f>'Табл.1-культ.'!D26+'таблица 2 КСО'!D26+'таблица 3 внут.фин.контр.'!D26+'таблица 4 земельный контроль'!E26+'таблица 5 центр.бух.'!D26+'табл.6 пов.зп к.'!D26+'таблица 7 юрист'!F26+'Таблица 8 Водоснабжение'!C26</f>
        <v>714092.85</v>
      </c>
      <c r="D18" s="35">
        <f>'Табл.1-культ.'!E26+'таблица 2 КСО'!E26+'таблица 3 внут.фин.контр.'!E26+'таблица 4 земельный контроль'!F26+'таблица 5 центр.бух.'!E26+'табл.6 пов.зп к.'!E26+'таблица 7 юрист'!G26+'Таблица 8 Водоснабжение'!D26</f>
        <v>712885</v>
      </c>
      <c r="E18" s="35">
        <f>'Табл.1-культ.'!F26+'таблица 2 КСО'!F26+'таблица 3 внут.фин.контр.'!F26+'таблица 4 земельный контроль'!G26+'таблица 5 центр.бух.'!F26+'табл.6 пов.зп к.'!F26+'таблица 7 юрист'!H26+'Таблица 8 Водоснабжение'!E26</f>
        <v>713251</v>
      </c>
    </row>
    <row r="19" spans="1:5" ht="15">
      <c r="A19" s="21" t="s">
        <v>18</v>
      </c>
      <c r="B19" s="22" t="s">
        <v>38</v>
      </c>
      <c r="C19" s="35">
        <f>'Табл.1-культ.'!D27+'таблица 2 КСО'!D27+'таблица 3 внут.фин.контр.'!D27+'таблица 4 земельный контроль'!E27+'таблица 5 центр.бух.'!D27+'табл.6 пов.зп к.'!D27+'таблица 7 юрист'!F27+'Таблица 8 Водоснабжение'!C27</f>
        <v>3209198</v>
      </c>
      <c r="D19" s="35">
        <f>'Табл.1-культ.'!E27+'таблица 2 КСО'!E27+'таблица 3 внут.фин.контр.'!E27+'таблица 4 земельный контроль'!F27+'таблица 5 центр.бух.'!E27+'табл.6 пов.зп к.'!E27+'таблица 7 юрист'!G27+'Таблица 8 Водоснабжение'!D27</f>
        <v>3209198</v>
      </c>
      <c r="E19" s="35">
        <f>'Табл.1-культ.'!F27+'таблица 2 КСО'!F27+'таблица 3 внут.фин.контр.'!F27+'таблица 4 земельный контроль'!G27+'таблица 5 центр.бух.'!F27+'табл.6 пов.зп к.'!F27+'таблица 7 юрист'!H27+'Таблица 8 Водоснабжение'!E27</f>
        <v>3209198</v>
      </c>
    </row>
    <row r="20" spans="1:5" ht="15">
      <c r="A20" s="21" t="s">
        <v>19</v>
      </c>
      <c r="B20" s="22" t="s">
        <v>39</v>
      </c>
      <c r="C20" s="35">
        <f>'Табл.1-культ.'!D28+'таблица 2 КСО'!D28+'таблица 3 внут.фин.контр.'!D28+'таблица 4 земельный контроль'!E28+'таблица 5 центр.бух.'!D28+'табл.6 пов.зп к.'!D28+'таблица 7 юрист'!F28+'Таблица 8 Водоснабжение'!C28</f>
        <v>10044387</v>
      </c>
      <c r="D20" s="35">
        <f>'Табл.1-культ.'!E28+'таблица 2 КСО'!E28+'таблица 3 внут.фин.контр.'!E28+'таблица 4 земельный контроль'!F28+'таблица 5 центр.бух.'!E28+'табл.6 пов.зп к.'!E28+'таблица 7 юрист'!G28+'Таблица 8 Водоснабжение'!D28</f>
        <v>10020867</v>
      </c>
      <c r="E20" s="35">
        <f>'Табл.1-культ.'!F28+'таблица 2 КСО'!F28+'таблица 3 внут.фин.контр.'!F28+'таблица 4 земельный контроль'!G28+'таблица 5 центр.бух.'!F28+'табл.6 пов.зп к.'!F28+'таблица 7 юрист'!H28+'Таблица 8 Водоснабжение'!E28</f>
        <v>10020867</v>
      </c>
    </row>
    <row r="21" spans="1:5" ht="15">
      <c r="A21" s="21" t="s">
        <v>20</v>
      </c>
      <c r="B21" s="22" t="s">
        <v>40</v>
      </c>
      <c r="C21" s="35">
        <f>'Табл.1-культ.'!D29+'таблица 2 КСО'!D29+'таблица 3 внут.фин.контр.'!D29+'таблица 4 земельный контроль'!E29+'таблица 5 центр.бух.'!D29+'табл.6 пов.зп к.'!D29+'таблица 7 юрист'!F29+'Таблица 8 Водоснабжение'!C29</f>
        <v>1749262</v>
      </c>
      <c r="D21" s="35">
        <f>'Табл.1-культ.'!E29+'таблица 2 КСО'!E29+'таблица 3 внут.фин.контр.'!E29+'таблица 4 земельный контроль'!F29+'таблица 5 центр.бух.'!E29+'табл.6 пов.зп к.'!E29+'таблица 7 юрист'!G29+'Таблица 8 Водоснабжение'!D29</f>
        <v>1725178</v>
      </c>
      <c r="E21" s="35">
        <f>'Табл.1-культ.'!F29+'таблица 2 КСО'!F29+'таблица 3 внут.фин.контр.'!F29+'таблица 4 земельный контроль'!G29+'таблица 5 центр.бух.'!F29+'табл.6 пов.зп к.'!F29+'таблица 7 юрист'!H29+'Таблица 8 Водоснабжение'!E29</f>
        <v>1724669</v>
      </c>
    </row>
    <row r="22" spans="1:5" ht="14.25" customHeight="1">
      <c r="A22" s="24"/>
      <c r="B22" s="24" t="s">
        <v>21</v>
      </c>
      <c r="C22" s="36">
        <f>SUM(C3:C21)</f>
        <v>97730826.310000002</v>
      </c>
      <c r="D22" s="36">
        <f>SUM(D3:D21)</f>
        <v>97152982</v>
      </c>
      <c r="E22" s="36">
        <f>SUM(E3:E21)</f>
        <v>97152982</v>
      </c>
    </row>
    <row r="23" spans="1:5" hidden="1">
      <c r="C23" s="15">
        <v>21091100</v>
      </c>
    </row>
    <row r="24" spans="1:5" hidden="1">
      <c r="C24" s="15">
        <f>C23/C22*100</f>
        <v>21.580805971188148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Табл.1-культ.</vt:lpstr>
      <vt:lpstr>таблица 2 КСО</vt:lpstr>
      <vt:lpstr>таблица 3 внут.фин.контр.</vt:lpstr>
      <vt:lpstr>таблица 4 земельный контроль</vt:lpstr>
      <vt:lpstr>таблица 5 центр.бух.</vt:lpstr>
      <vt:lpstr>табл.6 пов.зп к.</vt:lpstr>
      <vt:lpstr>таблица 7 юрист</vt:lpstr>
      <vt:lpstr>Таблица 8 Водоснабжение</vt:lpstr>
      <vt:lpstr>свод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2023-11-16T11:47:24Z</cp:lastPrinted>
  <dcterms:created xsi:type="dcterms:W3CDTF">2009-11-02T10:20:36Z</dcterms:created>
  <dcterms:modified xsi:type="dcterms:W3CDTF">2023-12-27T07:42:54Z</dcterms:modified>
</cp:coreProperties>
</file>